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30" windowHeight="8280" tabRatio="728" activeTab="2"/>
  </bookViews>
  <sheets>
    <sheet name="DS_Du DK Xet NBL Truoc TH2023" sheetId="1" r:id="rId1"/>
    <sheet name="DS_Xet NBL Truoc TH2023" sheetId="2" r:id="rId2"/>
    <sheet name="DS_Xet NBL Truoc TH2023 KD " sheetId="3" r:id="rId3"/>
  </sheets>
  <definedNames>
    <definedName name="_xlnm.Print_Titles" localSheetId="0">'DS_Du DK Xet NBL Truoc TH2023'!$10:$12</definedName>
    <definedName name="_xlnm.Print_Titles" localSheetId="1">'DS_Xet NBL Truoc TH2023'!$10:$12</definedName>
    <definedName name="_xlnm.Print_Titles" localSheetId="2">'DS_Xet NBL Truoc TH2023 KD '!$10:$12</definedName>
  </definedNames>
  <calcPr fullCalcOnLoad="1"/>
</workbook>
</file>

<file path=xl/sharedStrings.xml><?xml version="1.0" encoding="utf-8"?>
<sst xmlns="http://schemas.openxmlformats.org/spreadsheetml/2006/main" count="327" uniqueCount="127">
  <si>
    <t>Chuyên viên</t>
  </si>
  <si>
    <t>I</t>
  </si>
  <si>
    <t>II</t>
  </si>
  <si>
    <t>Biểu số 1</t>
  </si>
  <si>
    <t>Số TT</t>
  </si>
  <si>
    <t>Họ và tên</t>
  </si>
  <si>
    <t>Ngày, tháng, năm sinh</t>
  </si>
  <si>
    <t>Trình độ chuyên môn nghiệp vụ được đào tạo</t>
  </si>
  <si>
    <t xml:space="preserve">Chức vụ (nếu có) </t>
  </si>
  <si>
    <t>Ngạch, chức danh, bậc, hệ số, lương trước khi được nâng bậc</t>
  </si>
  <si>
    <t>Thành tích - Kết quả công tác và số lần được nâng bậc lương trước thời hạn</t>
  </si>
  <si>
    <t>Ghi chú</t>
  </si>
  <si>
    <t>Nam</t>
  </si>
  <si>
    <t>Nữ</t>
  </si>
  <si>
    <t>Ngạch hoặc chức danh</t>
  </si>
  <si>
    <t>Bậc trong ngạch hoặc trong chức danh hiện giữ</t>
  </si>
  <si>
    <t>Hệ số lương ở bậc hiện giữ</t>
  </si>
  <si>
    <t>Thời điểm được xếp</t>
  </si>
  <si>
    <t>Hệ số chênh lệch bảo lưu (nếu có)</t>
  </si>
  <si>
    <t>Bậc lương sau nâng bậc</t>
  </si>
  <si>
    <t>Hệ số lương mới được nâng bậc</t>
  </si>
  <si>
    <t>Thời gian tính nâng bậc lương lần sau</t>
  </si>
  <si>
    <t>Hệ số chênh lệch do nâng bậc</t>
  </si>
  <si>
    <t>Số tháng được hưởng bậc lương mới</t>
  </si>
  <si>
    <t>Số tháng nâng trước thời hạn</t>
  </si>
  <si>
    <t>Tiền lương tăng thêm do nâng bậc trong năm (đồng)</t>
  </si>
  <si>
    <t>CƠ QUAN VĂN PHÒNG SỞ</t>
  </si>
  <si>
    <t>1.1</t>
  </si>
  <si>
    <t>2.1</t>
  </si>
  <si>
    <t>01.003</t>
  </si>
  <si>
    <t>3.1</t>
  </si>
  <si>
    <t>Văn phòng Sở</t>
  </si>
  <si>
    <t>Tổng cộng</t>
  </si>
  <si>
    <t>SỞ NỘI VỤ TỈNH LẠNG SƠN</t>
  </si>
  <si>
    <t>Lãnh đạo Sở</t>
  </si>
  <si>
    <t>01.002</t>
  </si>
  <si>
    <t>Đại học, Học viện Hành chính</t>
  </si>
  <si>
    <t>V01.02.02</t>
  </si>
  <si>
    <t>4.1</t>
  </si>
  <si>
    <t>DANH SÁCH CÔNG CHỨC, VIÊN CHỨC, ĐỦ ĐIỀU KIỆN TIÊU CHUẨN XÉT NÂNG BẬC LƯƠNG TRƯỚC THỜI HẠN</t>
  </si>
  <si>
    <t>TRUNG TÂM LƯU TRỮ LỊCH SỬ</t>
  </si>
  <si>
    <t>Phòng CCVC</t>
  </si>
  <si>
    <t>3.2</t>
  </si>
  <si>
    <t>Lương Thị Liễu</t>
  </si>
  <si>
    <t>Cán sự</t>
  </si>
  <si>
    <t>01.004</t>
  </si>
  <si>
    <t>Đại học</t>
  </si>
  <si>
    <t>Vi Thị Bé</t>
  </si>
  <si>
    <t>5.1</t>
  </si>
  <si>
    <t>Phòng Tín ngưỡng tôn giáo</t>
  </si>
  <si>
    <t>6.1</t>
  </si>
  <si>
    <t xml:space="preserve"> Phòng Xây dựng chính quyền và Công tác Thanh niên</t>
  </si>
  <si>
    <t>13/10/1989</t>
  </si>
  <si>
    <t>20/12/1984</t>
  </si>
  <si>
    <t>Hoàng Thị Hiền</t>
  </si>
  <si>
    <t>27/04/1972</t>
  </si>
  <si>
    <t>Giám đốc</t>
  </si>
  <si>
    <t>DO LẬP THÀNH TÍCH XUẤT SẮC TRONG THỰC HIỆN NHIỆM VỤ NĂM 2023</t>
  </si>
  <si>
    <t>Bác sỹ Chuyên khoa I</t>
  </si>
  <si>
    <t>Lâm Lan Hương</t>
  </si>
  <si>
    <t>Hoàng Văn Kiển</t>
  </si>
  <si>
    <t xml:space="preserve">Chuyên viên </t>
  </si>
  <si>
    <t>Trần Văn Ba</t>
  </si>
  <si>
    <r>
      <t>Nâng bậc lương trước thời hạn năm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2023</t>
    </r>
  </si>
  <si>
    <t>3.3</t>
  </si>
  <si>
    <t>3.4</t>
  </si>
  <si>
    <t>3.5</t>
  </si>
  <si>
    <t>Thạc sỹ Quản lý giáo dục</t>
  </si>
  <si>
    <t>Vi Thị Thìn</t>
  </si>
  <si>
    <t>Tạ Hùng Dũng</t>
  </si>
  <si>
    <t>Long Thùy Hương</t>
  </si>
  <si>
    <t>Lưu trữ viên Trung cấp</t>
  </si>
  <si>
    <t>Lăng Văn Thiết</t>
  </si>
  <si>
    <t>Thạc sỹ Tôn giáo</t>
  </si>
  <si>
    <t>Lâm Thu Hà</t>
  </si>
  <si>
    <t>5.2</t>
  </si>
  <si>
    <t>Nông Đức Hoàn</t>
  </si>
  <si>
    <t>Phòng TĐKT</t>
  </si>
  <si>
    <t>Nguyễn Xuân Nhất</t>
  </si>
  <si>
    <t>Thạc sỹ</t>
  </si>
  <si>
    <t>Chánh Văn phòng</t>
  </si>
  <si>
    <t>27/11/1980</t>
  </si>
  <si>
    <t>28/4/1988</t>
  </si>
  <si>
    <r>
      <t xml:space="preserve">- 01 Giấy khen của Giám đốc Sở Nội vụ năm 2022; Năm 2020;2021;2022 đạt Lao động tiên tiến; Hoàn hành tốt nhiệm vụ; 
</t>
    </r>
    <r>
      <rPr>
        <b/>
        <sz val="9"/>
        <rFont val="Times New Roman"/>
        <family val="1"/>
      </rPr>
      <t>- Nâng lương trước thời  hạn năm 2015</t>
    </r>
  </si>
  <si>
    <t>Đại học Sư phạm</t>
  </si>
  <si>
    <t>19/02/1987</t>
  </si>
  <si>
    <t>Nhân viên phục vụ</t>
  </si>
  <si>
    <t>01.005</t>
  </si>
  <si>
    <t>21/10/1976</t>
  </si>
  <si>
    <t>16/12/1975</t>
  </si>
  <si>
    <t>Trưởng phòng</t>
  </si>
  <si>
    <r>
      <t xml:space="preserve">- 01 Giấy khen của Giám đốc Sở Nội vụ năm 2020;
</t>
    </r>
    <r>
      <rPr>
        <b/>
        <sz val="9"/>
        <rFont val="Times New Roman"/>
        <family val="1"/>
      </rPr>
      <t>- Nâng lương trước thời hạn năm 2017</t>
    </r>
  </si>
  <si>
    <t>17/9/1984</t>
  </si>
  <si>
    <t>01/12/2021</t>
  </si>
  <si>
    <t>(Danh sách này ấn định: 13 người).</t>
  </si>
  <si>
    <r>
      <t xml:space="preserve">Số người đủ điều kiện, tiêu chuẩn xét nâng bậc lương trước thời hạn: </t>
    </r>
    <r>
      <rPr>
        <b/>
        <sz val="14"/>
        <rFont val="Times New Roman"/>
        <family val="1"/>
      </rPr>
      <t>13</t>
    </r>
    <r>
      <rPr>
        <sz val="14"/>
        <rFont val="Times New Roman"/>
        <family val="1"/>
      </rPr>
      <t xml:space="preserve"> người.</t>
    </r>
  </si>
  <si>
    <r>
      <t xml:space="preserve">- 01 Bằng khen của Bộ trưởng Bộ Nội vụ năm 2021'.
- 03 Giấy khen của Giám đốc Sở Nội vụ năm 2018;2019;2020; 
Năm 2020;2021;2022 đạt Lao động tiên tiến; Hoàn hành tốt nhiệm vụ; 
</t>
    </r>
    <r>
      <rPr>
        <b/>
        <sz val="9"/>
        <rFont val="Times New Roman"/>
        <family val="1"/>
      </rPr>
      <t>- Nâng lương trước thời  hạn năm 2018</t>
    </r>
  </si>
  <si>
    <r>
      <t>- 01 Bằng khen của Chủ tịch UBND tỉnh năm 2020 hoàn thành xuất sắc nhiện vụ ;
-01 Bằng khen của Tỉnh đoàn Lạng Sơn;
- 08 Giấy khen: 02 giấy khen của Đảng ủy KCCQ tỉnh; 01 giấy khen của Giam đốc học viện CTQGHCM;
02 Giấy khen của Giám đốc Sở Nội vụ; 02 giấy khen của Đảng ủy SNV; 01 giấy khen của Hiệu trưởng Trường chính trị Hoàng Văn Thụ
 -</t>
    </r>
    <r>
      <rPr>
        <b/>
        <sz val="9"/>
        <rFont val="Times New Roman"/>
        <family val="1"/>
      </rPr>
      <t xml:space="preserve"> Nâng lương trước thời hạn năm 2018</t>
    </r>
  </si>
  <si>
    <r>
      <t xml:space="preserve">- 03 Giấy khen của Giám đốc Sở Nội vụ (02 giấy khen hoàn thành tốt nhiệm vụ 01 giấy khen hỗ trợ thi Bí thư chi bộ giỏi) ; Năm 2020;2021;2022 đạt Lao động tiên tiến; Hoàn hành tốt nhiệm vụ; 02 giấy khen của CĐCSSNV  năm 2021;2022
</t>
    </r>
    <r>
      <rPr>
        <b/>
        <sz val="9"/>
        <rFont val="Times New Roman"/>
        <family val="1"/>
      </rPr>
      <t>Nâng bậc lương TTH năm 2017</t>
    </r>
    <r>
      <rPr>
        <sz val="9"/>
        <rFont val="Times New Roman"/>
        <family val="1"/>
      </rPr>
      <t xml:space="preserve">
</t>
    </r>
  </si>
  <si>
    <r>
      <t xml:space="preserve">- 02 Giấy khen của Giám đốc Sở Nội vụ (01 giấy khen hoàn thành tốt nhiệm vụ 01 giấy khen hỗ trợ thi Bí thư chi bộ giỏi) ; 
Năm 2020;2021;2022 đạt Lao động tiên tiến; Hoàn hành tốt nhiệm vụ; 
</t>
    </r>
    <r>
      <rPr>
        <b/>
        <sz val="9"/>
        <rFont val="Times New Roman"/>
        <family val="1"/>
      </rPr>
      <t>Chưa được nâng bậc lương TTH lần nào</t>
    </r>
    <r>
      <rPr>
        <sz val="9"/>
        <rFont val="Times New Roman"/>
        <family val="1"/>
      </rPr>
      <t xml:space="preserve">
</t>
    </r>
  </si>
  <si>
    <r>
      <t xml:space="preserve"> - 01 Bằng khen của Thủ tướng Chính phủ số 1750/QĐ-TTg  ngày 19/10/2021'
-  01 năm Chiến sĩ thi đua cơ sở (2018); 
2021 hoàn thành nhiệm vụ; các năm đều hoàn thành Tốt nhiệm vụ
</t>
    </r>
    <r>
      <rPr>
        <b/>
        <sz val="9"/>
        <rFont val="Times New Roman"/>
        <family val="1"/>
      </rPr>
      <t>- Nâng lương trước thời  hạn năm 2016.</t>
    </r>
    <r>
      <rPr>
        <sz val="9"/>
        <rFont val="Times New Roman"/>
        <family val="1"/>
      </rPr>
      <t xml:space="preserve">                                                          </t>
    </r>
  </si>
  <si>
    <r>
      <t xml:space="preserve">-  09 Giấy khen của Giám đốc Sở Nội vụ (03 Giấy khen hoàn thành tốt nhiệm vụ năm; 06 Giấy khen chuyên đề: bầu cử; tham gia Hội thi tiếng hát công chức, viên chức; văn hóa công sở;  hỗ trợ thi Bí thư chi bộ giỏi...)
- Chiến sĩ thi đua cơ sở 2018, 2021
- Hoàn thành tốt nhiệm vụ các năm.
</t>
    </r>
    <r>
      <rPr>
        <b/>
        <sz val="9"/>
        <rFont val="Times New Roman"/>
        <family val="1"/>
      </rPr>
      <t>- Nâng lương trước thời hạn năm 2018</t>
    </r>
  </si>
  <si>
    <r>
      <t>- 01 Giấy khen của Giám đốc Sở Nội vụ; Hỗ trợ thi Bí thư chi bộ gioi  năm 2023; 01 giấy khen BCH CĐCS SNV Thành tích thi đua chuyên đề kỷ niệm 77 năm ngày thành lập ngành tổ chức nhà nước 2022;
- 2018; 2019; 2020; 2021; 2022 Lao động tiên tiến, HTTNV
 -</t>
    </r>
    <r>
      <rPr>
        <b/>
        <sz val="9"/>
        <rFont val="Times New Roman"/>
        <family val="1"/>
      </rPr>
      <t xml:space="preserve"> Chưa được nâng bậc lương TTH lần nào</t>
    </r>
  </si>
  <si>
    <r>
      <t xml:space="preserve">- 01 Giấy khen của Giám đốc Sở Nội vụ; (Năm 2020;2021;2022 đạt Lao động tiên tiến; Hoàn hành tốt nhiệm vụ);
</t>
    </r>
    <r>
      <rPr>
        <b/>
        <sz val="9"/>
        <rFont val="Times New Roman"/>
        <family val="1"/>
      </rPr>
      <t>Chưa được nâng bậc lương TTH lần nào</t>
    </r>
  </si>
  <si>
    <t>DANH SÁCH CÔNG CHỨC, VIÊN CHỨC, NGƯỜI LAO ĐỘNG XÉT NÂNG BẬC LƯƠNG TRƯỚC THỜI HẠN</t>
  </si>
  <si>
    <t>(Danh sách này ấn định: 06 người).</t>
  </si>
  <si>
    <r>
      <t xml:space="preserve">Chỉ tiêu xét nâng bậc lương trước thời hạn năm 2023: </t>
    </r>
    <r>
      <rPr>
        <b/>
        <sz val="14"/>
        <rFont val="Times New Roman"/>
        <family val="1"/>
      </rPr>
      <t xml:space="preserve">06 </t>
    </r>
    <r>
      <rPr>
        <sz val="14"/>
        <rFont val="Times New Roman"/>
        <family val="1"/>
      </rPr>
      <t>người.</t>
    </r>
  </si>
  <si>
    <t>DO LẬP THÀNH TÍCH XUẤT SẮC TRONG THỰC HIỆN NHIỆM VỤ NĂM 2023 NHƯNG KHÔNG ĐẠT CHUYỂN KỲ SAU</t>
  </si>
  <si>
    <t>(Danh sách này ấn định: 07 người).</t>
  </si>
  <si>
    <t>Biểu số 2</t>
  </si>
  <si>
    <t>Biểu số 3</t>
  </si>
  <si>
    <t>HỘI ĐỒNG XNBLTTH</t>
  </si>
  <si>
    <t>2.2</t>
  </si>
  <si>
    <t>2.3</t>
  </si>
  <si>
    <t>4.2</t>
  </si>
  <si>
    <t>(Kèm theo Thông báo số:       /TB-HĐXNBLTTH ngày         tháng 12 năm 2023 của Hội đồng xét nâng bậc lương trước thời hạn năm 2023)</t>
  </si>
  <si>
    <r>
      <t xml:space="preserve">Tổng số biên chế được giao năm 2023: </t>
    </r>
    <r>
      <rPr>
        <b/>
        <sz val="14"/>
        <rFont val="Times New Roman"/>
        <family val="1"/>
      </rPr>
      <t xml:space="preserve">76 </t>
    </r>
    <r>
      <rPr>
        <sz val="14"/>
        <rFont val="Times New Roman"/>
        <family val="1"/>
      </rPr>
      <t>người, Số biên chế có mặt: 63 người.</t>
    </r>
  </si>
  <si>
    <r>
      <t xml:space="preserve">Tổng số biên chế được giao năm 2023: </t>
    </r>
    <r>
      <rPr>
        <b/>
        <sz val="14"/>
        <rFont val="Times New Roman"/>
        <family val="1"/>
      </rPr>
      <t xml:space="preserve">76 </t>
    </r>
    <r>
      <rPr>
        <sz val="14"/>
        <rFont val="Times New Roman"/>
        <family val="1"/>
      </rPr>
      <t>người, Số biên chế có mặt tại thời điểm xét: 63 người.</t>
    </r>
  </si>
  <si>
    <r>
      <t xml:space="preserve">- 02 Giấy khen của Giám đốc Sở Nội vụ (01 giấy khen hoàn thành tốt nhiệm vụ; 01 giấy khen hỗ trợ thi Bí thư chi bộ giỏi) ; 
Năm 2020;2021;2022 đạt Lao động tiên tiến; Hoàn hành tốt nhiệm vụ; 02 giấy khen CĐCS SNV năm 2021;2022 
</t>
    </r>
    <r>
      <rPr>
        <b/>
        <sz val="9"/>
        <rFont val="Times New Roman"/>
        <family val="1"/>
      </rPr>
      <t>Nâng bậc lương TTH năm 2017</t>
    </r>
  </si>
  <si>
    <r>
      <t xml:space="preserve">- 02 Giấy khen của Giám đốc Sở Nội vụ năm( 2021; 2022);
- Chiến sĩ thi đua cơ sở 2022.
 Năm 2020;2021;2022 đạt Lao động tiên tiến; Hoàn hành tốt nhiệm vụ; </t>
    </r>
    <r>
      <rPr>
        <b/>
        <sz val="9"/>
        <rFont val="Times New Roman"/>
        <family val="1"/>
      </rPr>
      <t>Chưa được nâng bậc lương TTH lần nào</t>
    </r>
    <r>
      <rPr>
        <sz val="9"/>
        <rFont val="Times New Roman"/>
        <family val="1"/>
      </rPr>
      <t xml:space="preserve">
</t>
    </r>
  </si>
  <si>
    <r>
      <t>-  01 Bằng khen của Chủ tịch UBND tỉnh năm 2020; 01 Giấy khen của Giám đốc Sở Nội vụ năm 2021; -01 giấy khen của Trưởng Ban Tôn giáo Chính phủ năm 2018; 01 giấy khen của Trưởng ban Tuyên giáo Tỉnh ủy 2022</t>
    </r>
    <r>
      <rPr>
        <b/>
        <sz val="9"/>
        <rFont val="Times New Roman"/>
        <family val="1"/>
      </rPr>
      <t xml:space="preserve">
- Nâng lương trước thời hạn năm 2018    </t>
    </r>
    <r>
      <rPr>
        <sz val="9"/>
        <rFont val="Times New Roman"/>
        <family val="1"/>
      </rPr>
      <t xml:space="preserve">                                           </t>
    </r>
  </si>
  <si>
    <r>
      <t xml:space="preserve">Tổng số biên chế được giao năm 2023: </t>
    </r>
    <r>
      <rPr>
        <b/>
        <sz val="14"/>
        <rFont val="Times New Roman"/>
        <family val="1"/>
      </rPr>
      <t xml:space="preserve">76 </t>
    </r>
    <r>
      <rPr>
        <sz val="14"/>
        <rFont val="Times New Roman"/>
        <family val="1"/>
      </rPr>
      <t>người; số biên chế có mặt tại thời điểm xét: 63 người.</t>
    </r>
  </si>
  <si>
    <r>
      <t>Số người xét nâng bậc lương trước thời hạn:</t>
    </r>
    <r>
      <rPr>
        <b/>
        <sz val="14"/>
        <rFont val="Times New Roman"/>
        <family val="1"/>
      </rPr>
      <t xml:space="preserve"> 06</t>
    </r>
    <r>
      <rPr>
        <sz val="14"/>
        <rFont val="Times New Roman"/>
        <family val="1"/>
      </rPr>
      <t xml:space="preserve"> người.</t>
    </r>
  </si>
  <si>
    <r>
      <t xml:space="preserve">-  01 Bằng khen của Chủ tịch UBND tỉnh năm 2020; 01 Giấy khen của Giám đốc Sở Nội vụ năm 2021; -01 giấy khen của Trưởng Ban Tôn giáo Chính phủ năm 2018; 01 giấy khen của Trưởng ban Tuyên giáo Tỉnh ủy 2022.
</t>
    </r>
    <r>
      <rPr>
        <b/>
        <sz val="9"/>
        <rFont val="Times New Roman"/>
        <family val="1"/>
      </rPr>
      <t xml:space="preserve">- Nâng lương trước thời hạn năm 2018    </t>
    </r>
    <r>
      <rPr>
        <sz val="9"/>
        <rFont val="Times New Roman"/>
        <family val="1"/>
      </rPr>
      <t xml:space="preserve">                                           </t>
    </r>
  </si>
  <si>
    <t>Phòng Tín ngưỡng và Tôn giáo</t>
  </si>
  <si>
    <r>
      <t xml:space="preserve">Số người xét nâng bậc lương trước thời hạn năm 2023 nhưng không đạt, chuyển kỳ sau: </t>
    </r>
    <r>
      <rPr>
        <b/>
        <sz val="14"/>
        <rFont val="Times New Roman"/>
        <family val="1"/>
      </rPr>
      <t>07</t>
    </r>
    <r>
      <rPr>
        <sz val="14"/>
        <rFont val="Times New Roman"/>
        <family val="1"/>
      </rPr>
      <t xml:space="preserve"> người.</t>
    </r>
  </si>
  <si>
    <r>
      <t xml:space="preserve">- 02 Giấy khen của Giám đốc Sở Nội vụ năm( 2021; 2022) ; 
Chiến  sĩ thi đua cơ sở 2022
Năm 2020;2021;2022 đạt Lao động tiên tiến; Hoàn hành tốt nhiệm vụ; </t>
    </r>
    <r>
      <rPr>
        <b/>
        <sz val="9"/>
        <rFont val="Times New Roman"/>
        <family val="1"/>
      </rPr>
      <t>Chưa được nâng bậc lương TTH lần nào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</si>
</sst>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#,##0;[Red]#,##0"/>
    <numFmt numFmtId="186" formatCode="mmm\-yyyy"/>
  </numFmts>
  <fonts count="6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.VnTim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.5"/>
      <name val=".VnTime"/>
      <family val="2"/>
    </font>
    <font>
      <b/>
      <sz val="11"/>
      <color indexed="12"/>
      <name val="Times New Roman"/>
      <family val="1"/>
    </font>
    <font>
      <b/>
      <sz val="13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b/>
      <sz val="9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b/>
      <sz val="10.5"/>
      <name val=".VnTime"/>
      <family val="2"/>
    </font>
    <font>
      <b/>
      <sz val="5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7" fillId="0" borderId="0" xfId="57">
      <alignment/>
      <protection/>
    </xf>
    <xf numFmtId="0" fontId="7" fillId="0" borderId="0" xfId="57" applyAlignment="1">
      <alignment horizontal="center"/>
      <protection/>
    </xf>
    <xf numFmtId="0" fontId="3" fillId="0" borderId="0" xfId="57" applyFont="1" applyFill="1" applyAlignment="1">
      <alignment horizontal="left"/>
      <protection/>
    </xf>
    <xf numFmtId="0" fontId="3" fillId="0" borderId="0" xfId="57" applyFont="1" applyFill="1" applyAlignment="1">
      <alignment/>
      <protection/>
    </xf>
    <xf numFmtId="0" fontId="7" fillId="0" borderId="0" xfId="57" applyFill="1">
      <alignment/>
      <protection/>
    </xf>
    <xf numFmtId="0" fontId="10" fillId="0" borderId="0" xfId="57" applyFont="1" applyAlignment="1">
      <alignment horizontal="center"/>
      <protection/>
    </xf>
    <xf numFmtId="0" fontId="7" fillId="0" borderId="0" xfId="57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6" fillId="0" borderId="11" xfId="57" applyFont="1" applyBorder="1" applyAlignment="1">
      <alignment horizontal="center" vertical="center"/>
      <protection/>
    </xf>
    <xf numFmtId="0" fontId="16" fillId="0" borderId="11" xfId="57" applyFont="1" applyBorder="1" applyAlignment="1">
      <alignment vertical="center"/>
      <protection/>
    </xf>
    <xf numFmtId="0" fontId="16" fillId="0" borderId="0" xfId="57" applyFont="1" applyAlignment="1">
      <alignment vertical="center"/>
      <protection/>
    </xf>
    <xf numFmtId="0" fontId="8" fillId="33" borderId="12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vertical="center"/>
      <protection/>
    </xf>
    <xf numFmtId="14" fontId="8" fillId="33" borderId="12" xfId="57" applyNumberFormat="1" applyFont="1" applyFill="1" applyBorder="1" applyAlignment="1">
      <alignment horizontal="center" vertical="center" wrapText="1"/>
      <protection/>
    </xf>
    <xf numFmtId="49" fontId="8" fillId="33" borderId="12" xfId="57" applyNumberFormat="1" applyFont="1" applyFill="1" applyBorder="1" applyAlignment="1">
      <alignment horizontal="left" vertical="center" wrapText="1"/>
      <protection/>
    </xf>
    <xf numFmtId="49" fontId="8" fillId="33" borderId="12" xfId="57" applyNumberFormat="1" applyFont="1" applyFill="1" applyBorder="1" applyAlignment="1">
      <alignment horizontal="center" vertical="center" wrapText="1"/>
      <protection/>
    </xf>
    <xf numFmtId="185" fontId="8" fillId="33" borderId="12" xfId="57" applyNumberFormat="1" applyFont="1" applyFill="1" applyBorder="1" applyAlignment="1">
      <alignment horizontal="center" vertical="center" wrapText="1"/>
      <protection/>
    </xf>
    <xf numFmtId="4" fontId="8" fillId="33" borderId="12" xfId="57" applyNumberFormat="1" applyFont="1" applyFill="1" applyBorder="1" applyAlignment="1">
      <alignment horizontal="center" vertical="center" wrapText="1"/>
      <protection/>
    </xf>
    <xf numFmtId="4" fontId="8" fillId="33" borderId="12" xfId="57" applyNumberFormat="1" applyFont="1" applyFill="1" applyBorder="1" applyAlignment="1">
      <alignment horizontal="center" vertical="center"/>
      <protection/>
    </xf>
    <xf numFmtId="1" fontId="8" fillId="33" borderId="12" xfId="57" applyNumberFormat="1" applyFont="1" applyFill="1" applyBorder="1" applyAlignment="1">
      <alignment horizontal="center" vertical="center"/>
      <protection/>
    </xf>
    <xf numFmtId="14" fontId="8" fillId="33" borderId="12" xfId="57" applyNumberFormat="1" applyFont="1" applyFill="1" applyBorder="1" applyAlignment="1">
      <alignment vertical="center"/>
      <protection/>
    </xf>
    <xf numFmtId="0" fontId="6" fillId="33" borderId="12" xfId="57" applyFont="1" applyFill="1" applyBorder="1" applyAlignment="1">
      <alignment vertical="center"/>
      <protection/>
    </xf>
    <xf numFmtId="0" fontId="17" fillId="0" borderId="0" xfId="57" applyFont="1" applyAlignment="1">
      <alignment vertical="center"/>
      <protection/>
    </xf>
    <xf numFmtId="0" fontId="17" fillId="0" borderId="0" xfId="57" applyFont="1" applyFill="1" applyAlignment="1">
      <alignment vertical="center"/>
      <protection/>
    </xf>
    <xf numFmtId="0" fontId="6" fillId="0" borderId="13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horizontal="center" vertical="center"/>
      <protection/>
    </xf>
    <xf numFmtId="14" fontId="6" fillId="0" borderId="13" xfId="57" applyNumberFormat="1" applyFont="1" applyFill="1" applyBorder="1" applyAlignment="1">
      <alignment horizontal="center" vertical="center" wrapText="1"/>
      <protection/>
    </xf>
    <xf numFmtId="49" fontId="6" fillId="0" borderId="13" xfId="57" applyNumberFormat="1" applyFont="1" applyFill="1" applyBorder="1" applyAlignment="1">
      <alignment horizontal="left" vertical="center" wrapText="1"/>
      <protection/>
    </xf>
    <xf numFmtId="49" fontId="6" fillId="0" borderId="13" xfId="57" applyNumberFormat="1" applyFont="1" applyFill="1" applyBorder="1" applyAlignment="1">
      <alignment horizontal="center" vertical="center" wrapText="1"/>
      <protection/>
    </xf>
    <xf numFmtId="185" fontId="6" fillId="0" borderId="13" xfId="57" applyNumberFormat="1" applyFont="1" applyFill="1" applyBorder="1" applyAlignment="1">
      <alignment horizontal="center" vertical="center" wrapText="1"/>
      <protection/>
    </xf>
    <xf numFmtId="4" fontId="6" fillId="0" borderId="13" xfId="57" applyNumberFormat="1" applyFont="1" applyFill="1" applyBorder="1" applyAlignment="1">
      <alignment horizontal="center" vertical="center" wrapText="1"/>
      <protection/>
    </xf>
    <xf numFmtId="49" fontId="6" fillId="0" borderId="13" xfId="57" applyNumberFormat="1" applyFont="1" applyFill="1" applyBorder="1" applyAlignment="1">
      <alignment horizontal="center" vertical="center"/>
      <protection/>
    </xf>
    <xf numFmtId="1" fontId="6" fillId="0" borderId="13" xfId="57" applyNumberFormat="1" applyFont="1" applyBorder="1" applyAlignment="1">
      <alignment horizontal="center" vertical="center"/>
      <protection/>
    </xf>
    <xf numFmtId="4" fontId="8" fillId="0" borderId="13" xfId="57" applyNumberFormat="1" applyFont="1" applyFill="1" applyBorder="1" applyAlignment="1">
      <alignment horizontal="center" vertical="center"/>
      <protection/>
    </xf>
    <xf numFmtId="14" fontId="6" fillId="0" borderId="13" xfId="57" applyNumberFormat="1" applyFont="1" applyFill="1" applyBorder="1" applyAlignment="1">
      <alignment vertical="center"/>
      <protection/>
    </xf>
    <xf numFmtId="4" fontId="6" fillId="0" borderId="13" xfId="57" applyNumberFormat="1" applyFont="1" applyFill="1" applyBorder="1" applyAlignment="1">
      <alignment horizontal="center" vertical="center"/>
      <protection/>
    </xf>
    <xf numFmtId="1" fontId="8" fillId="0" borderId="13" xfId="57" applyNumberFormat="1" applyFont="1" applyBorder="1" applyAlignment="1">
      <alignment horizontal="center" vertical="center"/>
      <protection/>
    </xf>
    <xf numFmtId="0" fontId="6" fillId="0" borderId="13" xfId="57" applyNumberFormat="1" applyFont="1" applyBorder="1" applyAlignment="1">
      <alignment horizontal="center" vertical="center"/>
      <protection/>
    </xf>
    <xf numFmtId="0" fontId="8" fillId="34" borderId="11" xfId="57" applyFont="1" applyFill="1" applyBorder="1" applyAlignment="1">
      <alignment horizontal="center" vertical="center"/>
      <protection/>
    </xf>
    <xf numFmtId="0" fontId="8" fillId="34" borderId="11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14" fontId="6" fillId="0" borderId="0" xfId="57" applyNumberFormat="1" applyFont="1" applyFill="1" applyBorder="1" applyAlignment="1">
      <alignment vertical="center"/>
      <protection/>
    </xf>
    <xf numFmtId="14" fontId="6" fillId="0" borderId="0" xfId="57" applyNumberFormat="1" applyFont="1" applyFill="1" applyBorder="1" applyAlignment="1">
      <alignment horizontal="center" vertical="center" wrapText="1"/>
      <protection/>
    </xf>
    <xf numFmtId="14" fontId="6" fillId="0" borderId="0" xfId="57" applyNumberFormat="1" applyFont="1" applyFill="1" applyBorder="1" applyAlignment="1">
      <alignment horizontal="left" vertical="center" wrapText="1"/>
      <protection/>
    </xf>
    <xf numFmtId="49" fontId="6" fillId="0" borderId="0" xfId="57" applyNumberFormat="1" applyFont="1" applyFill="1" applyBorder="1" applyAlignment="1">
      <alignment horizontal="left" vertical="center"/>
      <protection/>
    </xf>
    <xf numFmtId="49" fontId="6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57" applyNumberFormat="1" applyFont="1" applyFill="1" applyBorder="1" applyAlignment="1">
      <alignment horizontal="center" vertical="center" wrapText="1"/>
      <protection/>
    </xf>
    <xf numFmtId="14" fontId="18" fillId="0" borderId="0" xfId="57" applyNumberFormat="1" applyFont="1" applyFill="1" applyBorder="1" applyAlignment="1">
      <alignment horizontal="center" vertical="center" wrapText="1"/>
      <protection/>
    </xf>
    <xf numFmtId="1" fontId="6" fillId="0" borderId="0" xfId="57" applyNumberFormat="1" applyFont="1" applyBorder="1" applyAlignment="1">
      <alignment horizontal="center" vertical="center"/>
      <protection/>
    </xf>
    <xf numFmtId="2" fontId="8" fillId="0" borderId="0" xfId="57" applyNumberFormat="1" applyFont="1" applyFill="1" applyBorder="1" applyAlignment="1">
      <alignment horizontal="center" vertical="center"/>
      <protection/>
    </xf>
    <xf numFmtId="14" fontId="6" fillId="0" borderId="0" xfId="57" applyNumberFormat="1" applyFont="1" applyFill="1" applyBorder="1" applyAlignment="1">
      <alignment horizontal="center" vertical="center"/>
      <protection/>
    </xf>
    <xf numFmtId="14" fontId="18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Border="1" applyAlignment="1">
      <alignment horizontal="center" vertical="center"/>
      <protection/>
    </xf>
    <xf numFmtId="1" fontId="8" fillId="0" borderId="0" xfId="57" applyNumberFormat="1" applyFont="1" applyBorder="1" applyAlignment="1">
      <alignment horizontal="center" vertical="center"/>
      <protection/>
    </xf>
    <xf numFmtId="0" fontId="6" fillId="0" borderId="0" xfId="57" applyNumberFormat="1" applyFont="1" applyFill="1" applyBorder="1" applyAlignment="1">
      <alignment horizontal="center" vertical="center"/>
      <protection/>
    </xf>
    <xf numFmtId="3" fontId="6" fillId="0" borderId="0" xfId="57" applyNumberFormat="1" applyFont="1" applyBorder="1" applyAlignment="1">
      <alignment horizontal="right" vertical="center"/>
      <protection/>
    </xf>
    <xf numFmtId="0" fontId="6" fillId="0" borderId="0" xfId="57" applyFont="1" applyBorder="1" applyAlignment="1" quotePrefix="1">
      <alignment horizontal="left" vertical="center" wrapText="1"/>
      <protection/>
    </xf>
    <xf numFmtId="0" fontId="17" fillId="0" borderId="0" xfId="57" applyFont="1" applyBorder="1" applyAlignment="1">
      <alignment vertical="center"/>
      <protection/>
    </xf>
    <xf numFmtId="0" fontId="7" fillId="0" borderId="0" xfId="57" applyFill="1" applyAlignment="1">
      <alignment horizontal="center"/>
      <protection/>
    </xf>
    <xf numFmtId="0" fontId="19" fillId="0" borderId="0" xfId="57" applyFont="1" applyFill="1" applyAlignment="1">
      <alignment/>
      <protection/>
    </xf>
    <xf numFmtId="0" fontId="20" fillId="0" borderId="0" xfId="57" applyFont="1" applyAlignment="1">
      <alignment/>
      <protection/>
    </xf>
    <xf numFmtId="0" fontId="7" fillId="0" borderId="0" xfId="57" applyFont="1">
      <alignment/>
      <protection/>
    </xf>
    <xf numFmtId="0" fontId="21" fillId="0" borderId="0" xfId="57" applyFont="1" applyAlignment="1">
      <alignment/>
      <protection/>
    </xf>
    <xf numFmtId="0" fontId="7" fillId="0" borderId="0" xfId="57" applyFill="1" applyAlignment="1">
      <alignment horizontal="left"/>
      <protection/>
    </xf>
    <xf numFmtId="0" fontId="3" fillId="0" borderId="0" xfId="57" applyFont="1" applyFill="1" applyAlignment="1">
      <alignment horizontal="left"/>
      <protection/>
    </xf>
    <xf numFmtId="0" fontId="3" fillId="0" borderId="0" xfId="57" applyFont="1" applyFill="1" applyAlignment="1">
      <alignment/>
      <protection/>
    </xf>
    <xf numFmtId="0" fontId="8" fillId="0" borderId="13" xfId="57" applyFont="1" applyFill="1" applyBorder="1" applyAlignment="1">
      <alignment horizontal="left" vertical="center"/>
      <protection/>
    </xf>
    <xf numFmtId="0" fontId="6" fillId="0" borderId="10" xfId="57" applyFont="1" applyFill="1" applyBorder="1" applyAlignment="1">
      <alignment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9" fillId="0" borderId="0" xfId="57" applyFont="1" applyAlignment="1">
      <alignment/>
      <protection/>
    </xf>
    <xf numFmtId="0" fontId="16" fillId="0" borderId="13" xfId="57" applyFont="1" applyFill="1" applyBorder="1" applyAlignment="1" quotePrefix="1">
      <alignment vertical="center" wrapText="1"/>
      <protection/>
    </xf>
    <xf numFmtId="3" fontId="16" fillId="0" borderId="13" xfId="57" applyNumberFormat="1" applyFont="1" applyBorder="1" applyAlignment="1">
      <alignment horizontal="right" vertical="center"/>
      <protection/>
    </xf>
    <xf numFmtId="14" fontId="16" fillId="0" borderId="13" xfId="57" applyNumberFormat="1" applyFont="1" applyFill="1" applyBorder="1" applyAlignment="1">
      <alignment vertical="center"/>
      <protection/>
    </xf>
    <xf numFmtId="14" fontId="16" fillId="0" borderId="13" xfId="57" applyNumberFormat="1" applyFont="1" applyFill="1" applyBorder="1" applyAlignment="1">
      <alignment horizontal="center" vertical="center" wrapText="1"/>
      <protection/>
    </xf>
    <xf numFmtId="4" fontId="11" fillId="33" borderId="12" xfId="57" applyNumberFormat="1" applyFont="1" applyFill="1" applyBorder="1" applyAlignment="1">
      <alignment horizontal="center" vertical="center"/>
      <protection/>
    </xf>
    <xf numFmtId="4" fontId="14" fillId="0" borderId="13" xfId="57" applyNumberFormat="1" applyFont="1" applyBorder="1" applyAlignment="1">
      <alignment horizontal="center" vertical="center"/>
      <protection/>
    </xf>
    <xf numFmtId="0" fontId="11" fillId="34" borderId="11" xfId="57" applyFont="1" applyFill="1" applyBorder="1" applyAlignment="1">
      <alignment horizontal="center" vertical="center"/>
      <protection/>
    </xf>
    <xf numFmtId="49" fontId="16" fillId="0" borderId="13" xfId="57" applyNumberFormat="1" applyFont="1" applyFill="1" applyBorder="1" applyAlignment="1">
      <alignment horizontal="center" vertical="center" wrapText="1"/>
      <protection/>
    </xf>
    <xf numFmtId="0" fontId="22" fillId="34" borderId="11" xfId="57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3" fontId="23" fillId="0" borderId="13" xfId="57" applyNumberFormat="1" applyFont="1" applyBorder="1" applyAlignment="1">
      <alignment horizontal="right" vertical="center"/>
      <protection/>
    </xf>
    <xf numFmtId="3" fontId="24" fillId="34" borderId="11" xfId="57" applyNumberFormat="1" applyFont="1" applyFill="1" applyBorder="1" applyAlignment="1">
      <alignment horizontal="center" vertical="center"/>
      <protection/>
    </xf>
    <xf numFmtId="3" fontId="22" fillId="0" borderId="13" xfId="57" applyNumberFormat="1" applyFont="1" applyBorder="1" applyAlignment="1">
      <alignment horizontal="right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35" borderId="13" xfId="57" applyFont="1" applyFill="1" applyBorder="1" applyAlignment="1">
      <alignment vertical="center"/>
      <protection/>
    </xf>
    <xf numFmtId="0" fontId="26" fillId="0" borderId="0" xfId="57" applyFont="1" applyFill="1" applyBorder="1" applyAlignment="1">
      <alignment vertical="center"/>
      <protection/>
    </xf>
    <xf numFmtId="0" fontId="6" fillId="0" borderId="12" xfId="57" applyFont="1" applyFill="1" applyBorder="1" applyAlignment="1">
      <alignment vertical="center"/>
      <protection/>
    </xf>
    <xf numFmtId="0" fontId="8" fillId="0" borderId="12" xfId="57" applyFont="1" applyFill="1" applyBorder="1" applyAlignment="1">
      <alignment vertical="center"/>
      <protection/>
    </xf>
    <xf numFmtId="0" fontId="27" fillId="0" borderId="0" xfId="57" applyFont="1" applyFill="1" applyAlignment="1">
      <alignment vertical="center"/>
      <protection/>
    </xf>
    <xf numFmtId="0" fontId="8" fillId="0" borderId="14" xfId="0" applyFont="1" applyFill="1" applyBorder="1" applyAlignment="1">
      <alignment vertical="center" wrapText="1"/>
    </xf>
    <xf numFmtId="3" fontId="28" fillId="33" borderId="12" xfId="57" applyNumberFormat="1" applyFont="1" applyFill="1" applyBorder="1" applyAlignment="1">
      <alignment horizontal="right" vertical="center"/>
      <protection/>
    </xf>
    <xf numFmtId="14" fontId="14" fillId="0" borderId="13" xfId="0" applyNumberFormat="1" applyFont="1" applyFill="1" applyBorder="1" applyAlignment="1">
      <alignment horizontal="center" vertical="center" wrapText="1"/>
    </xf>
    <xf numFmtId="14" fontId="14" fillId="0" borderId="15" xfId="0" applyNumberFormat="1" applyFont="1" applyFill="1" applyBorder="1" applyAlignment="1">
      <alignment horizontal="center" vertical="center" wrapText="1"/>
    </xf>
    <xf numFmtId="14" fontId="16" fillId="0" borderId="13" xfId="57" applyNumberFormat="1" applyFont="1" applyFill="1" applyBorder="1" applyAlignment="1">
      <alignment horizontal="center" vertical="center"/>
      <protection/>
    </xf>
    <xf numFmtId="3" fontId="16" fillId="0" borderId="13" xfId="57" applyNumberFormat="1" applyFont="1" applyBorder="1" applyAlignment="1">
      <alignment horizontal="center" vertical="center"/>
      <protection/>
    </xf>
    <xf numFmtId="0" fontId="16" fillId="0" borderId="13" xfId="0" applyFont="1" applyFill="1" applyBorder="1" applyAlignment="1" quotePrefix="1">
      <alignment vertical="center" wrapText="1"/>
    </xf>
    <xf numFmtId="0" fontId="8" fillId="0" borderId="13" xfId="57" applyFont="1" applyFill="1" applyBorder="1" applyAlignment="1">
      <alignment horizontal="left" vertical="center" wrapText="1"/>
      <protection/>
    </xf>
    <xf numFmtId="0" fontId="6" fillId="0" borderId="13" xfId="57" applyFont="1" applyFill="1" applyBorder="1" applyAlignment="1">
      <alignment horizontal="left" vertical="center" wrapText="1"/>
      <protection/>
    </xf>
    <xf numFmtId="0" fontId="6" fillId="0" borderId="16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3" fontId="22" fillId="0" borderId="18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4" fontId="16" fillId="0" borderId="12" xfId="57" applyNumberFormat="1" applyFont="1" applyFill="1" applyBorder="1" applyAlignment="1">
      <alignment horizontal="center" vertical="center" wrapText="1"/>
      <protection/>
    </xf>
    <xf numFmtId="14" fontId="16" fillId="0" borderId="12" xfId="0" applyNumberFormat="1" applyFont="1" applyBorder="1" applyAlignment="1">
      <alignment horizontal="center" vertical="center" wrapText="1"/>
    </xf>
    <xf numFmtId="49" fontId="6" fillId="0" borderId="12" xfId="57" applyNumberFormat="1" applyFont="1" applyFill="1" applyBorder="1" applyAlignment="1">
      <alignment horizontal="left" vertical="center" wrapText="1"/>
      <protection/>
    </xf>
    <xf numFmtId="0" fontId="6" fillId="0" borderId="13" xfId="0" applyFont="1" applyFill="1" applyBorder="1" applyAlignment="1">
      <alignment horizontal="left" vertical="center" wrapText="1"/>
    </xf>
    <xf numFmtId="14" fontId="16" fillId="0" borderId="19" xfId="57" applyNumberFormat="1" applyFont="1" applyFill="1" applyBorder="1" applyAlignment="1">
      <alignment horizontal="center" vertical="center" wrapText="1"/>
      <protection/>
    </xf>
    <xf numFmtId="14" fontId="22" fillId="0" borderId="12" xfId="0" applyNumberFormat="1" applyFont="1" applyBorder="1" applyAlignment="1">
      <alignment horizontal="center" vertical="center" wrapText="1"/>
    </xf>
    <xf numFmtId="49" fontId="8" fillId="0" borderId="12" xfId="57" applyNumberFormat="1" applyFont="1" applyFill="1" applyBorder="1" applyAlignment="1">
      <alignment horizontal="left" vertical="center" wrapText="1"/>
      <protection/>
    </xf>
    <xf numFmtId="49" fontId="8" fillId="0" borderId="13" xfId="57" applyNumberFormat="1" applyFont="1" applyFill="1" applyBorder="1" applyAlignment="1">
      <alignment horizontal="left" vertical="center" wrapText="1"/>
      <protection/>
    </xf>
    <xf numFmtId="49" fontId="22" fillId="0" borderId="13" xfId="57" applyNumberFormat="1" applyFont="1" applyFill="1" applyBorder="1" applyAlignment="1">
      <alignment horizontal="center" vertical="center" wrapText="1"/>
      <protection/>
    </xf>
    <xf numFmtId="185" fontId="8" fillId="0" borderId="13" xfId="57" applyNumberFormat="1" applyFont="1" applyFill="1" applyBorder="1" applyAlignment="1">
      <alignment horizontal="center" vertical="center" wrapText="1"/>
      <protection/>
    </xf>
    <xf numFmtId="4" fontId="8" fillId="0" borderId="13" xfId="57" applyNumberFormat="1" applyFont="1" applyFill="1" applyBorder="1" applyAlignment="1">
      <alignment horizontal="center" vertical="center" wrapText="1"/>
      <protection/>
    </xf>
    <xf numFmtId="14" fontId="22" fillId="0" borderId="13" xfId="57" applyNumberFormat="1" applyFont="1" applyFill="1" applyBorder="1" applyAlignment="1">
      <alignment horizontal="center" vertical="center" wrapText="1"/>
      <protection/>
    </xf>
    <xf numFmtId="49" fontId="8" fillId="0" borderId="13" xfId="57" applyNumberFormat="1" applyFont="1" applyFill="1" applyBorder="1" applyAlignment="1">
      <alignment horizontal="center" vertical="center"/>
      <protection/>
    </xf>
    <xf numFmtId="4" fontId="11" fillId="0" borderId="13" xfId="57" applyNumberFormat="1" applyFont="1" applyBorder="1" applyAlignment="1">
      <alignment horizontal="center" vertical="center"/>
      <protection/>
    </xf>
    <xf numFmtId="0" fontId="8" fillId="0" borderId="13" xfId="57" applyNumberFormat="1" applyFont="1" applyBorder="1" applyAlignment="1">
      <alignment horizontal="center" vertical="center"/>
      <protection/>
    </xf>
    <xf numFmtId="0" fontId="22" fillId="0" borderId="13" xfId="0" applyFont="1" applyFill="1" applyBorder="1" applyAlignment="1" quotePrefix="1">
      <alignment vertical="center" wrapText="1"/>
    </xf>
    <xf numFmtId="14" fontId="16" fillId="0" borderId="13" xfId="0" applyNumberFormat="1" applyFont="1" applyBorder="1" applyAlignment="1">
      <alignment horizontal="center" vertical="center" wrapText="1"/>
    </xf>
    <xf numFmtId="3" fontId="16" fillId="0" borderId="13" xfId="57" applyNumberFormat="1" applyFont="1" applyBorder="1" applyAlignment="1">
      <alignment vertical="center"/>
      <protection/>
    </xf>
    <xf numFmtId="0" fontId="8" fillId="33" borderId="13" xfId="57" applyFont="1" applyFill="1" applyBorder="1" applyAlignment="1">
      <alignment horizontal="center" vertical="center"/>
      <protection/>
    </xf>
    <xf numFmtId="0" fontId="8" fillId="33" borderId="13" xfId="57" applyFont="1" applyFill="1" applyBorder="1" applyAlignment="1">
      <alignment horizontal="left" vertical="center"/>
      <protection/>
    </xf>
    <xf numFmtId="0" fontId="22" fillId="33" borderId="13" xfId="57" applyFont="1" applyFill="1" applyBorder="1" applyAlignment="1">
      <alignment vertical="center"/>
      <protection/>
    </xf>
    <xf numFmtId="14" fontId="22" fillId="33" borderId="13" xfId="57" applyNumberFormat="1" applyFont="1" applyFill="1" applyBorder="1" applyAlignment="1">
      <alignment horizontal="center" vertical="center" wrapText="1"/>
      <protection/>
    </xf>
    <xf numFmtId="14" fontId="8" fillId="33" borderId="13" xfId="57" applyNumberFormat="1" applyFont="1" applyFill="1" applyBorder="1" applyAlignment="1">
      <alignment horizontal="center" vertical="center" wrapText="1"/>
      <protection/>
    </xf>
    <xf numFmtId="49" fontId="22" fillId="33" borderId="13" xfId="57" applyNumberFormat="1" applyFont="1" applyFill="1" applyBorder="1" applyAlignment="1">
      <alignment horizontal="center" vertical="center"/>
      <protection/>
    </xf>
    <xf numFmtId="49" fontId="8" fillId="33" borderId="13" xfId="57" applyNumberFormat="1" applyFont="1" applyFill="1" applyBorder="1" applyAlignment="1">
      <alignment horizontal="center" vertical="center" wrapText="1"/>
      <protection/>
    </xf>
    <xf numFmtId="185" fontId="8" fillId="33" borderId="13" xfId="57" applyNumberFormat="1" applyFont="1" applyFill="1" applyBorder="1" applyAlignment="1">
      <alignment horizontal="center" vertical="center" wrapText="1"/>
      <protection/>
    </xf>
    <xf numFmtId="4" fontId="22" fillId="33" borderId="13" xfId="57" applyNumberFormat="1" applyFont="1" applyFill="1" applyBorder="1" applyAlignment="1">
      <alignment horizontal="center" vertical="center" wrapText="1"/>
      <protection/>
    </xf>
    <xf numFmtId="4" fontId="8" fillId="33" borderId="13" xfId="57" applyNumberFormat="1" applyFont="1" applyFill="1" applyBorder="1" applyAlignment="1">
      <alignment horizontal="center" vertical="center" wrapText="1"/>
      <protection/>
    </xf>
    <xf numFmtId="1" fontId="6" fillId="33" borderId="13" xfId="57" applyNumberFormat="1" applyFont="1" applyFill="1" applyBorder="1" applyAlignment="1">
      <alignment horizontal="center" vertical="center"/>
      <protection/>
    </xf>
    <xf numFmtId="1" fontId="8" fillId="33" borderId="13" xfId="57" applyNumberFormat="1" applyFont="1" applyFill="1" applyBorder="1" applyAlignment="1">
      <alignment horizontal="center" vertical="center"/>
      <protection/>
    </xf>
    <xf numFmtId="4" fontId="22" fillId="33" borderId="13" xfId="57" applyNumberFormat="1" applyFont="1" applyFill="1" applyBorder="1" applyAlignment="1">
      <alignment horizontal="center" vertical="center"/>
      <protection/>
    </xf>
    <xf numFmtId="14" fontId="8" fillId="33" borderId="13" xfId="57" applyNumberFormat="1" applyFont="1" applyFill="1" applyBorder="1" applyAlignment="1">
      <alignment vertical="center"/>
      <protection/>
    </xf>
    <xf numFmtId="4" fontId="14" fillId="33" borderId="13" xfId="57" applyNumberFormat="1" applyFont="1" applyFill="1" applyBorder="1" applyAlignment="1">
      <alignment horizontal="center" vertical="center"/>
      <protection/>
    </xf>
    <xf numFmtId="0" fontId="6" fillId="33" borderId="13" xfId="57" applyNumberFormat="1" applyFont="1" applyFill="1" applyBorder="1" applyAlignment="1">
      <alignment horizontal="center" vertical="center"/>
      <protection/>
    </xf>
    <xf numFmtId="3" fontId="29" fillId="33" borderId="13" xfId="57" applyNumberFormat="1" applyFont="1" applyFill="1" applyBorder="1" applyAlignment="1">
      <alignment horizontal="right" vertical="center"/>
      <protection/>
    </xf>
    <xf numFmtId="4" fontId="22" fillId="0" borderId="13" xfId="57" applyNumberFormat="1" applyFont="1" applyFill="1" applyBorder="1" applyAlignment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49" fontId="6" fillId="0" borderId="10" xfId="57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49" fontId="16" fillId="0" borderId="20" xfId="57" applyNumberFormat="1" applyFont="1" applyFill="1" applyBorder="1" applyAlignment="1">
      <alignment horizontal="center" vertical="center" wrapText="1"/>
      <protection/>
    </xf>
    <xf numFmtId="185" fontId="6" fillId="0" borderId="20" xfId="57" applyNumberFormat="1" applyFont="1" applyFill="1" applyBorder="1" applyAlignment="1">
      <alignment horizontal="center" vertical="center" wrapText="1"/>
      <protection/>
    </xf>
    <xf numFmtId="4" fontId="6" fillId="0" borderId="20" xfId="57" applyNumberFormat="1" applyFont="1" applyFill="1" applyBorder="1" applyAlignment="1">
      <alignment horizontal="center" vertical="center" wrapText="1"/>
      <protection/>
    </xf>
    <xf numFmtId="14" fontId="16" fillId="0" borderId="20" xfId="57" applyNumberFormat="1" applyFont="1" applyFill="1" applyBorder="1" applyAlignment="1">
      <alignment horizontal="center" vertical="center" wrapText="1"/>
      <protection/>
    </xf>
    <xf numFmtId="1" fontId="6" fillId="0" borderId="20" xfId="57" applyNumberFormat="1" applyFont="1" applyBorder="1" applyAlignment="1">
      <alignment horizontal="center" vertical="center"/>
      <protection/>
    </xf>
    <xf numFmtId="4" fontId="8" fillId="0" borderId="20" xfId="57" applyNumberFormat="1" applyFont="1" applyFill="1" applyBorder="1" applyAlignment="1">
      <alignment horizontal="center" vertical="center"/>
      <protection/>
    </xf>
    <xf numFmtId="4" fontId="6" fillId="0" borderId="20" xfId="57" applyNumberFormat="1" applyFont="1" applyFill="1" applyBorder="1" applyAlignment="1">
      <alignment horizontal="center" vertical="center"/>
      <protection/>
    </xf>
    <xf numFmtId="4" fontId="14" fillId="0" borderId="20" xfId="57" applyNumberFormat="1" applyFont="1" applyBorder="1" applyAlignment="1">
      <alignment horizontal="center" vertical="center"/>
      <protection/>
    </xf>
    <xf numFmtId="1" fontId="8" fillId="0" borderId="20" xfId="57" applyNumberFormat="1" applyFont="1" applyBorder="1" applyAlignment="1">
      <alignment horizontal="center" vertical="center"/>
      <protection/>
    </xf>
    <xf numFmtId="0" fontId="6" fillId="0" borderId="20" xfId="57" applyNumberFormat="1" applyFont="1" applyBorder="1" applyAlignment="1">
      <alignment horizontal="center" vertical="center"/>
      <protection/>
    </xf>
    <xf numFmtId="3" fontId="16" fillId="0" borderId="10" xfId="57" applyNumberFormat="1" applyFont="1" applyBorder="1" applyAlignment="1">
      <alignment vertical="center"/>
      <protection/>
    </xf>
    <xf numFmtId="0" fontId="16" fillId="0" borderId="20" xfId="0" applyFont="1" applyFill="1" applyBorder="1" applyAlignment="1" quotePrefix="1">
      <alignment vertical="center" wrapText="1"/>
    </xf>
    <xf numFmtId="3" fontId="29" fillId="0" borderId="13" xfId="57" applyNumberFormat="1" applyFont="1" applyBorder="1" applyAlignment="1">
      <alignment horizontal="right" vertical="center"/>
      <protection/>
    </xf>
    <xf numFmtId="3" fontId="29" fillId="0" borderId="13" xfId="57" applyNumberFormat="1" applyFont="1" applyBorder="1" applyAlignment="1">
      <alignment vertical="center"/>
      <protection/>
    </xf>
    <xf numFmtId="0" fontId="16" fillId="0" borderId="13" xfId="0" applyFont="1" applyFill="1" applyBorder="1" applyAlignment="1">
      <alignment vertical="center" wrapText="1"/>
    </xf>
    <xf numFmtId="14" fontId="16" fillId="0" borderId="13" xfId="57" applyNumberFormat="1" applyFont="1" applyFill="1" applyBorder="1" applyAlignment="1" quotePrefix="1">
      <alignment horizontal="center" vertical="center" wrapText="1"/>
      <protection/>
    </xf>
    <xf numFmtId="14" fontId="6" fillId="0" borderId="13" xfId="0" applyNumberFormat="1" applyFont="1" applyFill="1" applyBorder="1" applyAlignment="1">
      <alignment horizontal="center" vertical="center" wrapText="1"/>
    </xf>
    <xf numFmtId="4" fontId="6" fillId="0" borderId="13" xfId="57" applyNumberFormat="1" applyFont="1" applyBorder="1" applyAlignment="1">
      <alignment horizontal="center" vertical="center"/>
      <protection/>
    </xf>
    <xf numFmtId="14" fontId="6" fillId="0" borderId="15" xfId="0" applyNumberFormat="1" applyFont="1" applyFill="1" applyBorder="1" applyAlignment="1">
      <alignment horizontal="center" vertical="center" wrapText="1"/>
    </xf>
    <xf numFmtId="0" fontId="4" fillId="0" borderId="0" xfId="57" applyFont="1" applyAlignment="1">
      <alignment horizontal="center"/>
      <protection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1" fillId="0" borderId="22" xfId="57" applyFont="1" applyBorder="1" applyAlignment="1">
      <alignment horizontal="center" vertical="center"/>
      <protection/>
    </xf>
    <xf numFmtId="0" fontId="14" fillId="0" borderId="10" xfId="57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1" xfId="57" applyFont="1" applyBorder="1" applyAlignment="1">
      <alignment horizontal="center" vertical="center"/>
      <protection/>
    </xf>
    <xf numFmtId="0" fontId="12" fillId="0" borderId="22" xfId="57" applyFont="1" applyBorder="1" applyAlignment="1">
      <alignment horizontal="center" vertical="center" wrapText="1"/>
      <protection/>
    </xf>
    <xf numFmtId="0" fontId="15" fillId="0" borderId="10" xfId="57" applyFont="1" applyBorder="1" applyAlignment="1">
      <alignment horizontal="center" vertical="center" wrapText="1"/>
      <protection/>
    </xf>
    <xf numFmtId="0" fontId="11" fillId="0" borderId="22" xfId="57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/>
      <protection/>
    </xf>
    <xf numFmtId="0" fontId="22" fillId="0" borderId="23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2" fillId="0" borderId="10" xfId="57" applyFont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0" xfId="57" applyFont="1" applyAlignment="1">
      <alignment horizont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3" fillId="0" borderId="0" xfId="57" applyFont="1" applyFill="1" applyAlignment="1">
      <alignment horizontal="left"/>
      <protection/>
    </xf>
    <xf numFmtId="0" fontId="11" fillId="0" borderId="11" xfId="57" applyFont="1" applyBorder="1" applyAlignment="1">
      <alignment horizontal="center" vertical="center"/>
      <protection/>
    </xf>
    <xf numFmtId="0" fontId="8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8" fillId="0" borderId="16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19050</xdr:rowOff>
    </xdr:from>
    <xdr:to>
      <xdr:col>3</xdr:col>
      <xdr:colOff>95250</xdr:colOff>
      <xdr:row>2</xdr:row>
      <xdr:rowOff>19050</xdr:rowOff>
    </xdr:to>
    <xdr:sp>
      <xdr:nvSpPr>
        <xdr:cNvPr id="1" name="Straight Connector 6"/>
        <xdr:cNvSpPr>
          <a:spLocks/>
        </xdr:cNvSpPr>
      </xdr:nvSpPr>
      <xdr:spPr>
        <a:xfrm>
          <a:off x="1504950" y="542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19050</xdr:rowOff>
    </xdr:from>
    <xdr:to>
      <xdr:col>3</xdr:col>
      <xdr:colOff>95250</xdr:colOff>
      <xdr:row>2</xdr:row>
      <xdr:rowOff>19050</xdr:rowOff>
    </xdr:to>
    <xdr:sp>
      <xdr:nvSpPr>
        <xdr:cNvPr id="1" name="Straight Connector 6"/>
        <xdr:cNvSpPr>
          <a:spLocks/>
        </xdr:cNvSpPr>
      </xdr:nvSpPr>
      <xdr:spPr>
        <a:xfrm>
          <a:off x="1504950" y="542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</xdr:row>
      <xdr:rowOff>19050</xdr:rowOff>
    </xdr:from>
    <xdr:to>
      <xdr:col>3</xdr:col>
      <xdr:colOff>95250</xdr:colOff>
      <xdr:row>2</xdr:row>
      <xdr:rowOff>19050</xdr:rowOff>
    </xdr:to>
    <xdr:sp>
      <xdr:nvSpPr>
        <xdr:cNvPr id="1" name="Straight Connector 6"/>
        <xdr:cNvSpPr>
          <a:spLocks/>
        </xdr:cNvSpPr>
      </xdr:nvSpPr>
      <xdr:spPr>
        <a:xfrm>
          <a:off x="1504950" y="5429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zoomScaleSheetLayoutView="80" workbookViewId="0" topLeftCell="A32">
      <selection activeCell="O38" sqref="O38"/>
    </sheetView>
  </sheetViews>
  <sheetFormatPr defaultColWidth="9.00390625" defaultRowHeight="15.75"/>
  <cols>
    <col min="1" max="1" width="3.875" style="2" customWidth="1"/>
    <col min="2" max="2" width="13.00390625" style="1" customWidth="1"/>
    <col min="3" max="3" width="8.375" style="1" customWidth="1"/>
    <col min="4" max="4" width="7.875" style="1" customWidth="1"/>
    <col min="5" max="5" width="7.625" style="1" customWidth="1"/>
    <col min="6" max="6" width="7.125" style="1" customWidth="1"/>
    <col min="7" max="7" width="5.50390625" style="1" customWidth="1"/>
    <col min="8" max="8" width="4.625" style="2" customWidth="1"/>
    <col min="9" max="9" width="5.00390625" style="2" customWidth="1"/>
    <col min="10" max="10" width="8.00390625" style="1" customWidth="1"/>
    <col min="11" max="11" width="4.625" style="1" customWidth="1"/>
    <col min="12" max="12" width="5.875" style="1" customWidth="1"/>
    <col min="13" max="13" width="4.875" style="1" customWidth="1"/>
    <col min="14" max="14" width="5.00390625" style="1" customWidth="1"/>
    <col min="15" max="15" width="8.25390625" style="1" customWidth="1"/>
    <col min="16" max="16" width="4.125" style="1" customWidth="1"/>
    <col min="17" max="17" width="4.25390625" style="1" customWidth="1"/>
    <col min="18" max="18" width="4.50390625" style="1" customWidth="1"/>
    <col min="19" max="19" width="4.125" style="1" customWidth="1"/>
    <col min="20" max="20" width="7.25390625" style="1" customWidth="1"/>
    <col min="21" max="21" width="23.125" style="1" customWidth="1"/>
    <col min="22" max="22" width="6.25390625" style="1" customWidth="1"/>
    <col min="23" max="16384" width="9.00390625" style="1" customWidth="1"/>
  </cols>
  <sheetData>
    <row r="1" spans="1:21" ht="23.25" customHeight="1">
      <c r="A1" s="185" t="s">
        <v>33</v>
      </c>
      <c r="B1" s="185"/>
      <c r="C1" s="185"/>
      <c r="D1" s="185"/>
      <c r="E1" s="185"/>
      <c r="F1" s="185"/>
      <c r="T1" s="189" t="s">
        <v>3</v>
      </c>
      <c r="U1" s="189"/>
    </row>
    <row r="2" spans="1:6" ht="18" customHeight="1">
      <c r="A2" s="168" t="s">
        <v>111</v>
      </c>
      <c r="B2" s="168"/>
      <c r="C2" s="168"/>
      <c r="D2" s="168"/>
      <c r="E2" s="168"/>
      <c r="F2" s="168"/>
    </row>
    <row r="3" spans="1:21" ht="32.25" customHeight="1">
      <c r="A3" s="72" t="s">
        <v>39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18" customHeight="1">
      <c r="A4" s="190" t="s">
        <v>57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1" ht="22.5" customHeight="1">
      <c r="A5" s="179" t="s">
        <v>115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1:21" s="5" customFormat="1" ht="31.5" customHeight="1">
      <c r="A6" s="68" t="s">
        <v>117</v>
      </c>
      <c r="B6" s="4"/>
      <c r="C6" s="4"/>
      <c r="D6" s="4"/>
      <c r="E6" s="4"/>
      <c r="F6" s="4"/>
      <c r="G6" s="4"/>
      <c r="H6" s="4"/>
      <c r="I6" s="4"/>
      <c r="J6" s="4"/>
      <c r="L6" s="68"/>
      <c r="M6" s="4"/>
      <c r="N6" s="4"/>
      <c r="O6" s="4"/>
      <c r="P6" s="4"/>
      <c r="Q6" s="4"/>
      <c r="R6" s="4"/>
      <c r="S6" s="4"/>
      <c r="T6" s="4"/>
      <c r="U6" s="4"/>
    </row>
    <row r="7" spans="1:20" s="5" customFormat="1" ht="22.5" customHeight="1">
      <c r="A7" s="187" t="s">
        <v>106</v>
      </c>
      <c r="B7" s="187"/>
      <c r="C7" s="187"/>
      <c r="D7" s="187"/>
      <c r="E7" s="187"/>
      <c r="F7" s="187"/>
      <c r="G7" s="187"/>
      <c r="H7" s="187"/>
      <c r="I7" s="187"/>
      <c r="J7" s="187"/>
      <c r="L7" s="3"/>
      <c r="M7" s="3"/>
      <c r="N7" s="3"/>
      <c r="O7" s="3"/>
      <c r="P7" s="3"/>
      <c r="Q7" s="3"/>
      <c r="R7" s="3"/>
      <c r="S7" s="3"/>
      <c r="T7" s="3"/>
    </row>
    <row r="8" spans="1:20" s="5" customFormat="1" ht="22.5" customHeight="1">
      <c r="A8" s="67" t="s">
        <v>95</v>
      </c>
      <c r="B8" s="66"/>
      <c r="C8" s="66"/>
      <c r="D8" s="66"/>
      <c r="E8" s="66"/>
      <c r="F8" s="66"/>
      <c r="G8" s="66"/>
      <c r="H8" s="66"/>
      <c r="I8" s="3"/>
      <c r="J8" s="3"/>
      <c r="L8" s="3"/>
      <c r="M8" s="3"/>
      <c r="N8" s="3"/>
      <c r="O8" s="3"/>
      <c r="P8" s="3"/>
      <c r="Q8" s="3"/>
      <c r="R8" s="3"/>
      <c r="S8" s="3"/>
      <c r="T8" s="3"/>
    </row>
    <row r="9" spans="1:2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2" s="7" customFormat="1" ht="36" customHeight="1">
      <c r="A10" s="177" t="s">
        <v>4</v>
      </c>
      <c r="B10" s="171" t="s">
        <v>5</v>
      </c>
      <c r="C10" s="173" t="s">
        <v>6</v>
      </c>
      <c r="D10" s="174"/>
      <c r="E10" s="175" t="s">
        <v>7</v>
      </c>
      <c r="F10" s="175" t="s">
        <v>8</v>
      </c>
      <c r="G10" s="186" t="s">
        <v>9</v>
      </c>
      <c r="H10" s="186"/>
      <c r="I10" s="186"/>
      <c r="J10" s="186"/>
      <c r="K10" s="186"/>
      <c r="L10" s="188" t="s">
        <v>63</v>
      </c>
      <c r="M10" s="188"/>
      <c r="N10" s="188"/>
      <c r="O10" s="188"/>
      <c r="P10" s="188"/>
      <c r="Q10" s="188"/>
      <c r="R10" s="188"/>
      <c r="S10" s="188"/>
      <c r="T10" s="188"/>
      <c r="U10" s="177" t="s">
        <v>10</v>
      </c>
      <c r="V10" s="180" t="s">
        <v>11</v>
      </c>
    </row>
    <row r="11" spans="1:22" ht="105.75" customHeight="1">
      <c r="A11" s="178"/>
      <c r="B11" s="172"/>
      <c r="C11" s="8" t="s">
        <v>12</v>
      </c>
      <c r="D11" s="8" t="s">
        <v>13</v>
      </c>
      <c r="E11" s="176"/>
      <c r="F11" s="182"/>
      <c r="G11" s="9" t="s">
        <v>14</v>
      </c>
      <c r="H11" s="9" t="s">
        <v>15</v>
      </c>
      <c r="I11" s="9" t="s">
        <v>16</v>
      </c>
      <c r="J11" s="9" t="s">
        <v>17</v>
      </c>
      <c r="K11" s="9" t="s">
        <v>18</v>
      </c>
      <c r="L11" s="9" t="s">
        <v>14</v>
      </c>
      <c r="M11" s="9" t="s">
        <v>19</v>
      </c>
      <c r="N11" s="9" t="s">
        <v>20</v>
      </c>
      <c r="O11" s="9" t="s">
        <v>21</v>
      </c>
      <c r="P11" s="9" t="s">
        <v>18</v>
      </c>
      <c r="Q11" s="9" t="s">
        <v>22</v>
      </c>
      <c r="R11" s="9" t="s">
        <v>23</v>
      </c>
      <c r="S11" s="10" t="s">
        <v>24</v>
      </c>
      <c r="T11" s="9" t="s">
        <v>25</v>
      </c>
      <c r="U11" s="178"/>
      <c r="V11" s="181"/>
    </row>
    <row r="12" spans="1:22" s="13" customFormat="1" ht="14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/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/>
      <c r="R12" s="11">
        <v>16</v>
      </c>
      <c r="S12" s="11">
        <v>17</v>
      </c>
      <c r="T12" s="11">
        <v>18</v>
      </c>
      <c r="U12" s="11">
        <v>19</v>
      </c>
      <c r="V12" s="12"/>
    </row>
    <row r="13" spans="1:22" s="25" customFormat="1" ht="30" customHeight="1">
      <c r="A13" s="14" t="s">
        <v>1</v>
      </c>
      <c r="B13" s="15" t="s">
        <v>26</v>
      </c>
      <c r="C13" s="16"/>
      <c r="D13" s="16"/>
      <c r="E13" s="17"/>
      <c r="F13" s="17"/>
      <c r="G13" s="18"/>
      <c r="H13" s="19"/>
      <c r="I13" s="20"/>
      <c r="J13" s="16"/>
      <c r="K13" s="20"/>
      <c r="L13" s="21"/>
      <c r="M13" s="22"/>
      <c r="N13" s="21"/>
      <c r="O13" s="23"/>
      <c r="P13" s="21"/>
      <c r="Q13" s="77"/>
      <c r="R13" s="22"/>
      <c r="S13" s="22"/>
      <c r="T13" s="93">
        <f>T14+T16+T19+T25+T27+T30</f>
        <v>52164000</v>
      </c>
      <c r="U13" s="15"/>
      <c r="V13" s="24"/>
    </row>
    <row r="14" spans="1:22" s="26" customFormat="1" ht="23.25" customHeight="1">
      <c r="A14" s="28">
        <v>1</v>
      </c>
      <c r="B14" s="69" t="s">
        <v>34</v>
      </c>
      <c r="C14" s="29"/>
      <c r="D14" s="29"/>
      <c r="E14" s="30"/>
      <c r="F14" s="30"/>
      <c r="G14" s="31"/>
      <c r="H14" s="32"/>
      <c r="I14" s="33"/>
      <c r="J14" s="29"/>
      <c r="K14" s="33"/>
      <c r="L14" s="34"/>
      <c r="M14" s="35"/>
      <c r="N14" s="36"/>
      <c r="O14" s="37"/>
      <c r="P14" s="38"/>
      <c r="Q14" s="78"/>
      <c r="R14" s="39"/>
      <c r="S14" s="40"/>
      <c r="T14" s="85">
        <f>T15</f>
        <v>7344000</v>
      </c>
      <c r="U14" s="73"/>
      <c r="V14" s="27"/>
    </row>
    <row r="15" spans="1:22" s="26" customFormat="1" ht="113.25" customHeight="1">
      <c r="A15" s="71" t="s">
        <v>27</v>
      </c>
      <c r="B15" s="86" t="s">
        <v>54</v>
      </c>
      <c r="C15" s="76"/>
      <c r="D15" s="76" t="s">
        <v>55</v>
      </c>
      <c r="E15" s="31" t="s">
        <v>58</v>
      </c>
      <c r="F15" s="30" t="s">
        <v>56</v>
      </c>
      <c r="G15" s="80" t="s">
        <v>35</v>
      </c>
      <c r="H15" s="32">
        <v>4</v>
      </c>
      <c r="I15" s="33">
        <v>5.42</v>
      </c>
      <c r="J15" s="76">
        <v>44197</v>
      </c>
      <c r="K15" s="33"/>
      <c r="L15" s="34" t="s">
        <v>35</v>
      </c>
      <c r="M15" s="35">
        <v>5</v>
      </c>
      <c r="N15" s="36">
        <v>5.76</v>
      </c>
      <c r="O15" s="75">
        <v>44927</v>
      </c>
      <c r="P15" s="38"/>
      <c r="Q15" s="78">
        <v>0.34</v>
      </c>
      <c r="R15" s="39"/>
      <c r="S15" s="40">
        <v>12</v>
      </c>
      <c r="T15" s="74">
        <f>Q15*S15*1800000</f>
        <v>7344000</v>
      </c>
      <c r="U15" s="73" t="s">
        <v>100</v>
      </c>
      <c r="V15" s="27"/>
    </row>
    <row r="16" spans="1:22" s="26" customFormat="1" ht="27" customHeight="1">
      <c r="A16" s="28">
        <v>2</v>
      </c>
      <c r="B16" s="69" t="s">
        <v>41</v>
      </c>
      <c r="C16" s="76"/>
      <c r="D16" s="76"/>
      <c r="E16" s="30"/>
      <c r="F16" s="30"/>
      <c r="G16" s="80"/>
      <c r="H16" s="32"/>
      <c r="I16" s="33"/>
      <c r="J16" s="76"/>
      <c r="K16" s="33"/>
      <c r="L16" s="34"/>
      <c r="M16" s="35"/>
      <c r="N16" s="36"/>
      <c r="O16" s="75"/>
      <c r="P16" s="38"/>
      <c r="Q16" s="78"/>
      <c r="R16" s="39"/>
      <c r="S16" s="40"/>
      <c r="T16" s="83">
        <f>T17+T18</f>
        <v>10692000</v>
      </c>
      <c r="U16" s="73"/>
      <c r="V16" s="27"/>
    </row>
    <row r="17" spans="1:22" s="26" customFormat="1" ht="99" customHeight="1">
      <c r="A17" s="82" t="s">
        <v>28</v>
      </c>
      <c r="B17" s="148" t="s">
        <v>59</v>
      </c>
      <c r="C17" s="165"/>
      <c r="D17" s="94" t="s">
        <v>81</v>
      </c>
      <c r="E17" s="31" t="s">
        <v>46</v>
      </c>
      <c r="F17" s="30" t="s">
        <v>0</v>
      </c>
      <c r="G17" s="31" t="s">
        <v>29</v>
      </c>
      <c r="H17" s="32">
        <v>6</v>
      </c>
      <c r="I17" s="33">
        <v>3.99</v>
      </c>
      <c r="J17" s="76">
        <v>44470</v>
      </c>
      <c r="K17" s="33"/>
      <c r="L17" s="34" t="s">
        <v>29</v>
      </c>
      <c r="M17" s="35">
        <v>7</v>
      </c>
      <c r="N17" s="36">
        <v>4.32</v>
      </c>
      <c r="O17" s="96">
        <v>45200</v>
      </c>
      <c r="P17" s="38"/>
      <c r="Q17" s="166">
        <v>0.33</v>
      </c>
      <c r="R17" s="39"/>
      <c r="S17" s="40">
        <v>12</v>
      </c>
      <c r="T17" s="97">
        <f>Q17*S17*1800000</f>
        <v>7128000</v>
      </c>
      <c r="U17" s="98" t="s">
        <v>96</v>
      </c>
      <c r="V17" s="82"/>
    </row>
    <row r="18" spans="1:22" s="26" customFormat="1" ht="86.25" customHeight="1">
      <c r="A18" s="82">
        <v>2.2</v>
      </c>
      <c r="B18" s="148" t="s">
        <v>60</v>
      </c>
      <c r="C18" s="95">
        <v>28745</v>
      </c>
      <c r="D18" s="167"/>
      <c r="E18" s="31" t="s">
        <v>84</v>
      </c>
      <c r="F18" s="30" t="s">
        <v>0</v>
      </c>
      <c r="G18" s="31" t="s">
        <v>29</v>
      </c>
      <c r="H18" s="32">
        <v>8</v>
      </c>
      <c r="I18" s="33">
        <v>4.65</v>
      </c>
      <c r="J18" s="76">
        <v>44440</v>
      </c>
      <c r="K18" s="33"/>
      <c r="L18" s="34" t="s">
        <v>29</v>
      </c>
      <c r="M18" s="35">
        <v>9</v>
      </c>
      <c r="N18" s="36">
        <v>4.98</v>
      </c>
      <c r="O18" s="96">
        <v>45352</v>
      </c>
      <c r="P18" s="38"/>
      <c r="Q18" s="166">
        <v>0.33</v>
      </c>
      <c r="R18" s="39"/>
      <c r="S18" s="40">
        <v>6</v>
      </c>
      <c r="T18" s="97">
        <f>Q18*S18*1800000</f>
        <v>3564000</v>
      </c>
      <c r="U18" s="98" t="s">
        <v>83</v>
      </c>
      <c r="V18" s="82"/>
    </row>
    <row r="19" spans="1:22" s="26" customFormat="1" ht="27" customHeight="1">
      <c r="A19" s="28">
        <v>3</v>
      </c>
      <c r="B19" s="99" t="s">
        <v>31</v>
      </c>
      <c r="C19" s="76"/>
      <c r="D19" s="76"/>
      <c r="E19" s="30"/>
      <c r="F19" s="30"/>
      <c r="G19" s="80"/>
      <c r="H19" s="32"/>
      <c r="I19" s="33"/>
      <c r="J19" s="76"/>
      <c r="K19" s="33"/>
      <c r="L19" s="34"/>
      <c r="M19" s="35"/>
      <c r="N19" s="36"/>
      <c r="O19" s="75"/>
      <c r="P19" s="38"/>
      <c r="Q19" s="78"/>
      <c r="R19" s="39"/>
      <c r="S19" s="40"/>
      <c r="T19" s="161">
        <f>T20+T21+T22+T23+T24</f>
        <v>16308000</v>
      </c>
      <c r="U19" s="73"/>
      <c r="V19" s="27"/>
    </row>
    <row r="20" spans="1:22" s="26" customFormat="1" ht="182.25" customHeight="1">
      <c r="A20" s="82" t="s">
        <v>30</v>
      </c>
      <c r="B20" s="100" t="s">
        <v>62</v>
      </c>
      <c r="C20" s="76" t="s">
        <v>82</v>
      </c>
      <c r="D20" s="76"/>
      <c r="E20" s="30" t="s">
        <v>67</v>
      </c>
      <c r="F20" s="31" t="s">
        <v>80</v>
      </c>
      <c r="G20" s="80" t="s">
        <v>29</v>
      </c>
      <c r="H20" s="32">
        <v>3</v>
      </c>
      <c r="I20" s="33">
        <v>3.33</v>
      </c>
      <c r="J20" s="76">
        <v>44200</v>
      </c>
      <c r="K20" s="33"/>
      <c r="L20" s="34" t="s">
        <v>29</v>
      </c>
      <c r="M20" s="35">
        <v>4</v>
      </c>
      <c r="N20" s="36">
        <v>3.66</v>
      </c>
      <c r="O20" s="76">
        <v>44930</v>
      </c>
      <c r="P20" s="38"/>
      <c r="Q20" s="78">
        <v>0.33</v>
      </c>
      <c r="R20" s="39"/>
      <c r="S20" s="40">
        <v>12</v>
      </c>
      <c r="T20" s="74">
        <f>Q20*S20*1800000</f>
        <v>7128000</v>
      </c>
      <c r="U20" s="98" t="s">
        <v>97</v>
      </c>
      <c r="V20" s="27"/>
    </row>
    <row r="21" spans="1:22" s="26" customFormat="1" ht="81.75" customHeight="1">
      <c r="A21" s="82" t="s">
        <v>42</v>
      </c>
      <c r="B21" s="100" t="s">
        <v>43</v>
      </c>
      <c r="C21" s="76"/>
      <c r="D21" s="76" t="s">
        <v>52</v>
      </c>
      <c r="E21" s="30" t="s">
        <v>46</v>
      </c>
      <c r="F21" s="30" t="s">
        <v>44</v>
      </c>
      <c r="G21" s="80" t="s">
        <v>45</v>
      </c>
      <c r="H21" s="32">
        <v>3</v>
      </c>
      <c r="I21" s="33">
        <v>3.03</v>
      </c>
      <c r="J21" s="76">
        <v>44470</v>
      </c>
      <c r="K21" s="33"/>
      <c r="L21" s="34" t="s">
        <v>45</v>
      </c>
      <c r="M21" s="35">
        <v>4</v>
      </c>
      <c r="N21" s="36">
        <v>3.34</v>
      </c>
      <c r="O21" s="76">
        <v>45383</v>
      </c>
      <c r="P21" s="38"/>
      <c r="Q21" s="78">
        <v>0.31</v>
      </c>
      <c r="R21" s="39"/>
      <c r="S21" s="40">
        <v>6</v>
      </c>
      <c r="T21" s="74">
        <f>Q21*S21*1800000</f>
        <v>3348000</v>
      </c>
      <c r="U21" s="98" t="s">
        <v>103</v>
      </c>
      <c r="V21" s="27"/>
    </row>
    <row r="22" spans="1:22" s="26" customFormat="1" ht="120.75" customHeight="1">
      <c r="A22" s="82" t="s">
        <v>64</v>
      </c>
      <c r="B22" s="101" t="s">
        <v>68</v>
      </c>
      <c r="C22" s="76"/>
      <c r="D22" s="76" t="s">
        <v>85</v>
      </c>
      <c r="E22" s="30"/>
      <c r="F22" s="30" t="s">
        <v>86</v>
      </c>
      <c r="G22" s="80" t="s">
        <v>87</v>
      </c>
      <c r="H22" s="32">
        <v>6</v>
      </c>
      <c r="I22" s="33">
        <v>1.9</v>
      </c>
      <c r="J22" s="76">
        <v>44562</v>
      </c>
      <c r="K22" s="33"/>
      <c r="L22" s="34" t="s">
        <v>87</v>
      </c>
      <c r="M22" s="35">
        <v>7</v>
      </c>
      <c r="N22" s="36">
        <v>2.08</v>
      </c>
      <c r="O22" s="76">
        <v>45078</v>
      </c>
      <c r="P22" s="38"/>
      <c r="Q22" s="78">
        <v>0.18</v>
      </c>
      <c r="R22" s="39"/>
      <c r="S22" s="40">
        <v>6</v>
      </c>
      <c r="T22" s="74">
        <f>Q22*S22*1800000</f>
        <v>1944000.0000000002</v>
      </c>
      <c r="U22" s="98" t="s">
        <v>98</v>
      </c>
      <c r="V22" s="27"/>
    </row>
    <row r="23" spans="1:22" s="26" customFormat="1" ht="106.5" customHeight="1">
      <c r="A23" s="82" t="s">
        <v>65</v>
      </c>
      <c r="B23" s="101" t="s">
        <v>69</v>
      </c>
      <c r="C23" s="76" t="s">
        <v>88</v>
      </c>
      <c r="D23" s="76"/>
      <c r="E23" s="30"/>
      <c r="F23" s="30" t="s">
        <v>86</v>
      </c>
      <c r="G23" s="80" t="s">
        <v>87</v>
      </c>
      <c r="H23" s="32">
        <v>7</v>
      </c>
      <c r="I23" s="33">
        <v>2.58</v>
      </c>
      <c r="J23" s="76">
        <v>44652</v>
      </c>
      <c r="K23" s="33"/>
      <c r="L23" s="34" t="s">
        <v>87</v>
      </c>
      <c r="M23" s="35">
        <v>8</v>
      </c>
      <c r="N23" s="36">
        <v>2.76</v>
      </c>
      <c r="O23" s="76">
        <v>45170</v>
      </c>
      <c r="P23" s="38"/>
      <c r="Q23" s="78">
        <v>0.18</v>
      </c>
      <c r="R23" s="39"/>
      <c r="S23" s="40">
        <v>6</v>
      </c>
      <c r="T23" s="74">
        <f>Q23*S23*1800000</f>
        <v>1944000.0000000002</v>
      </c>
      <c r="U23" s="98" t="s">
        <v>99</v>
      </c>
      <c r="V23" s="27"/>
    </row>
    <row r="24" spans="1:22" s="26" customFormat="1" ht="133.5" customHeight="1">
      <c r="A24" s="82" t="s">
        <v>66</v>
      </c>
      <c r="B24" s="101" t="s">
        <v>70</v>
      </c>
      <c r="C24" s="76"/>
      <c r="D24" s="76">
        <v>29989</v>
      </c>
      <c r="E24" s="30" t="s">
        <v>46</v>
      </c>
      <c r="F24" s="30" t="s">
        <v>86</v>
      </c>
      <c r="G24" s="80" t="s">
        <v>87</v>
      </c>
      <c r="H24" s="32">
        <v>9</v>
      </c>
      <c r="I24" s="33">
        <v>2.44</v>
      </c>
      <c r="J24" s="76">
        <v>44743</v>
      </c>
      <c r="K24" s="33"/>
      <c r="L24" s="34" t="s">
        <v>87</v>
      </c>
      <c r="M24" s="35">
        <v>10</v>
      </c>
      <c r="N24" s="36">
        <v>2.62</v>
      </c>
      <c r="O24" s="76">
        <v>45292</v>
      </c>
      <c r="P24" s="38"/>
      <c r="Q24" s="78">
        <v>0.18</v>
      </c>
      <c r="R24" s="39"/>
      <c r="S24" s="40">
        <v>6</v>
      </c>
      <c r="T24" s="74">
        <f>Q24*S24*1800000</f>
        <v>1944000.0000000002</v>
      </c>
      <c r="U24" s="98" t="s">
        <v>118</v>
      </c>
      <c r="V24" s="27"/>
    </row>
    <row r="25" spans="1:22" s="26" customFormat="1" ht="24" customHeight="1">
      <c r="A25" s="102">
        <v>4</v>
      </c>
      <c r="B25" s="169" t="s">
        <v>77</v>
      </c>
      <c r="C25" s="170"/>
      <c r="D25" s="124"/>
      <c r="E25" s="30"/>
      <c r="F25" s="30"/>
      <c r="G25" s="80"/>
      <c r="H25" s="32"/>
      <c r="I25" s="33"/>
      <c r="J25" s="76"/>
      <c r="K25" s="33"/>
      <c r="L25" s="34"/>
      <c r="M25" s="35"/>
      <c r="N25" s="36"/>
      <c r="O25" s="75"/>
      <c r="P25" s="38"/>
      <c r="Q25" s="78"/>
      <c r="R25" s="39"/>
      <c r="S25" s="40"/>
      <c r="T25" s="162">
        <f>T26</f>
        <v>3564000</v>
      </c>
      <c r="U25" s="163"/>
      <c r="V25" s="27"/>
    </row>
    <row r="26" spans="1:22" s="26" customFormat="1" ht="125.25" customHeight="1">
      <c r="A26" s="106" t="s">
        <v>38</v>
      </c>
      <c r="B26" s="111" t="s">
        <v>78</v>
      </c>
      <c r="C26" s="164" t="s">
        <v>92</v>
      </c>
      <c r="D26" s="124"/>
      <c r="E26" s="30" t="s">
        <v>46</v>
      </c>
      <c r="F26" s="30" t="s">
        <v>61</v>
      </c>
      <c r="G26" s="80" t="s">
        <v>29</v>
      </c>
      <c r="H26" s="32">
        <v>6</v>
      </c>
      <c r="I26" s="33">
        <v>3.99</v>
      </c>
      <c r="J26" s="164" t="s">
        <v>93</v>
      </c>
      <c r="K26" s="33"/>
      <c r="L26" s="34" t="s">
        <v>29</v>
      </c>
      <c r="M26" s="35">
        <v>7</v>
      </c>
      <c r="N26" s="36">
        <v>4.32</v>
      </c>
      <c r="O26" s="76">
        <v>45444</v>
      </c>
      <c r="P26" s="38"/>
      <c r="Q26" s="78">
        <v>0.33</v>
      </c>
      <c r="R26" s="39"/>
      <c r="S26" s="40">
        <v>6</v>
      </c>
      <c r="T26" s="74">
        <f>Q26*S26*1800000</f>
        <v>3564000</v>
      </c>
      <c r="U26" s="98" t="s">
        <v>102</v>
      </c>
      <c r="V26" s="27"/>
    </row>
    <row r="27" spans="1:22" s="91" customFormat="1" ht="32.25" customHeight="1" thickBot="1">
      <c r="A27" s="102">
        <v>5</v>
      </c>
      <c r="B27" s="183" t="s">
        <v>51</v>
      </c>
      <c r="C27" s="184"/>
      <c r="D27" s="184"/>
      <c r="E27" s="92"/>
      <c r="F27" s="103"/>
      <c r="G27" s="104"/>
      <c r="H27" s="104"/>
      <c r="I27" s="104"/>
      <c r="J27" s="104"/>
      <c r="K27" s="104"/>
      <c r="L27" s="104"/>
      <c r="M27" s="92"/>
      <c r="N27" s="104"/>
      <c r="O27" s="104"/>
      <c r="P27" s="104"/>
      <c r="Q27" s="104"/>
      <c r="R27" s="104"/>
      <c r="S27" s="104"/>
      <c r="T27" s="105">
        <f>T28+T29</f>
        <v>7128000</v>
      </c>
      <c r="U27" s="92"/>
      <c r="V27" s="92"/>
    </row>
    <row r="28" spans="1:22" s="26" customFormat="1" ht="143.25" customHeight="1" thickTop="1">
      <c r="A28" s="106" t="s">
        <v>48</v>
      </c>
      <c r="B28" s="107" t="s">
        <v>74</v>
      </c>
      <c r="C28" s="108"/>
      <c r="D28" s="109">
        <v>32669</v>
      </c>
      <c r="E28" s="110" t="s">
        <v>79</v>
      </c>
      <c r="F28" s="30" t="s">
        <v>61</v>
      </c>
      <c r="G28" s="80" t="s">
        <v>29</v>
      </c>
      <c r="H28" s="32">
        <v>4</v>
      </c>
      <c r="I28" s="33">
        <v>3.33</v>
      </c>
      <c r="J28" s="76">
        <v>44207</v>
      </c>
      <c r="K28" s="33"/>
      <c r="L28" s="34" t="s">
        <v>29</v>
      </c>
      <c r="M28" s="35">
        <v>5</v>
      </c>
      <c r="N28" s="36">
        <v>3.66</v>
      </c>
      <c r="O28" s="76">
        <v>45444</v>
      </c>
      <c r="P28" s="38"/>
      <c r="Q28" s="78">
        <v>0.33</v>
      </c>
      <c r="R28" s="39"/>
      <c r="S28" s="40">
        <v>6</v>
      </c>
      <c r="T28" s="74">
        <f>Q28*S28*1800000</f>
        <v>3564000</v>
      </c>
      <c r="U28" s="98" t="s">
        <v>101</v>
      </c>
      <c r="V28" s="89"/>
    </row>
    <row r="29" spans="1:22" s="26" customFormat="1" ht="75.75" customHeight="1">
      <c r="A29" s="106" t="s">
        <v>75</v>
      </c>
      <c r="B29" s="111" t="s">
        <v>76</v>
      </c>
      <c r="C29" s="112">
        <v>30777</v>
      </c>
      <c r="D29" s="109"/>
      <c r="E29" s="110" t="s">
        <v>46</v>
      </c>
      <c r="F29" s="30" t="s">
        <v>61</v>
      </c>
      <c r="G29" s="80" t="s">
        <v>29</v>
      </c>
      <c r="H29" s="32">
        <v>4</v>
      </c>
      <c r="I29" s="33">
        <v>3.33</v>
      </c>
      <c r="J29" s="76">
        <v>44208</v>
      </c>
      <c r="K29" s="33"/>
      <c r="L29" s="34" t="s">
        <v>29</v>
      </c>
      <c r="M29" s="35">
        <v>5</v>
      </c>
      <c r="N29" s="36">
        <v>3.66</v>
      </c>
      <c r="O29" s="76">
        <v>44931</v>
      </c>
      <c r="P29" s="38"/>
      <c r="Q29" s="78">
        <v>0.33</v>
      </c>
      <c r="R29" s="39"/>
      <c r="S29" s="40">
        <v>6</v>
      </c>
      <c r="T29" s="74">
        <f>Q29*S29*1800000</f>
        <v>3564000</v>
      </c>
      <c r="U29" s="98" t="s">
        <v>119</v>
      </c>
      <c r="V29" s="89"/>
    </row>
    <row r="30" spans="1:22" s="91" customFormat="1" ht="27" customHeight="1">
      <c r="A30" s="102">
        <v>6</v>
      </c>
      <c r="B30" s="169" t="s">
        <v>49</v>
      </c>
      <c r="C30" s="170"/>
      <c r="D30" s="113"/>
      <c r="E30" s="114"/>
      <c r="F30" s="115"/>
      <c r="G30" s="116"/>
      <c r="H30" s="117"/>
      <c r="I30" s="118"/>
      <c r="J30" s="119"/>
      <c r="K30" s="118"/>
      <c r="L30" s="120"/>
      <c r="M30" s="39"/>
      <c r="N30" s="36"/>
      <c r="O30" s="119"/>
      <c r="P30" s="36"/>
      <c r="Q30" s="121"/>
      <c r="R30" s="39"/>
      <c r="S30" s="122"/>
      <c r="T30" s="85">
        <f>T31</f>
        <v>7128000</v>
      </c>
      <c r="U30" s="123"/>
      <c r="V30" s="90"/>
    </row>
    <row r="31" spans="1:22" s="26" customFormat="1" ht="96" customHeight="1">
      <c r="A31" s="106" t="s">
        <v>50</v>
      </c>
      <c r="B31" s="111" t="s">
        <v>72</v>
      </c>
      <c r="C31" s="76" t="s">
        <v>89</v>
      </c>
      <c r="D31" s="124"/>
      <c r="E31" s="30" t="s">
        <v>73</v>
      </c>
      <c r="F31" s="30" t="s">
        <v>90</v>
      </c>
      <c r="G31" s="80" t="s">
        <v>29</v>
      </c>
      <c r="H31" s="32">
        <v>8</v>
      </c>
      <c r="I31" s="33">
        <v>4.65</v>
      </c>
      <c r="J31" s="76">
        <v>44317</v>
      </c>
      <c r="K31" s="33"/>
      <c r="L31" s="34" t="s">
        <v>29</v>
      </c>
      <c r="M31" s="35">
        <v>9</v>
      </c>
      <c r="N31" s="38">
        <v>4.98</v>
      </c>
      <c r="O31" s="76">
        <v>45047</v>
      </c>
      <c r="P31" s="38"/>
      <c r="Q31" s="78">
        <v>0.33</v>
      </c>
      <c r="R31" s="39"/>
      <c r="S31" s="40">
        <v>12</v>
      </c>
      <c r="T31" s="125">
        <f>Q31*S31*1800000</f>
        <v>7128000</v>
      </c>
      <c r="U31" s="98" t="s">
        <v>120</v>
      </c>
      <c r="V31" s="27"/>
    </row>
    <row r="32" spans="1:22" s="25" customFormat="1" ht="30" customHeight="1">
      <c r="A32" s="126" t="s">
        <v>2</v>
      </c>
      <c r="B32" s="127" t="s">
        <v>40</v>
      </c>
      <c r="C32" s="128"/>
      <c r="D32" s="129"/>
      <c r="E32" s="130"/>
      <c r="F32" s="130"/>
      <c r="G32" s="131"/>
      <c r="H32" s="132"/>
      <c r="I32" s="133"/>
      <c r="J32" s="134"/>
      <c r="K32" s="130"/>
      <c r="L32" s="135"/>
      <c r="M32" s="136"/>
      <c r="N32" s="137"/>
      <c r="O32" s="138"/>
      <c r="P32" s="139"/>
      <c r="Q32" s="140"/>
      <c r="R32" s="137"/>
      <c r="S32" s="141"/>
      <c r="T32" s="142">
        <f>T33</f>
        <v>3348000</v>
      </c>
      <c r="U32" s="143"/>
      <c r="V32" s="87"/>
    </row>
    <row r="33" spans="1:22" s="26" customFormat="1" ht="64.5" customHeight="1">
      <c r="A33" s="144">
        <v>1</v>
      </c>
      <c r="B33" s="145" t="s">
        <v>47</v>
      </c>
      <c r="C33" s="146"/>
      <c r="D33" s="146" t="s">
        <v>53</v>
      </c>
      <c r="E33" s="147" t="s">
        <v>46</v>
      </c>
      <c r="F33" s="148" t="s">
        <v>71</v>
      </c>
      <c r="G33" s="149" t="s">
        <v>37</v>
      </c>
      <c r="H33" s="150">
        <v>4</v>
      </c>
      <c r="I33" s="151">
        <v>3.03</v>
      </c>
      <c r="J33" s="152">
        <v>44774</v>
      </c>
      <c r="K33" s="151"/>
      <c r="L33" s="149" t="s">
        <v>37</v>
      </c>
      <c r="M33" s="153">
        <v>5</v>
      </c>
      <c r="N33" s="154">
        <v>3.34</v>
      </c>
      <c r="O33" s="152">
        <v>45383</v>
      </c>
      <c r="P33" s="155"/>
      <c r="Q33" s="156">
        <v>0.31</v>
      </c>
      <c r="R33" s="157">
        <v>0</v>
      </c>
      <c r="S33" s="158">
        <v>6</v>
      </c>
      <c r="T33" s="159">
        <f>S33*Q33*1800000</f>
        <v>3348000</v>
      </c>
      <c r="U33" s="160" t="s">
        <v>91</v>
      </c>
      <c r="V33" s="70"/>
    </row>
    <row r="34" spans="1:22" s="13" customFormat="1" ht="25.5" customHeight="1">
      <c r="A34" s="41"/>
      <c r="B34" s="42" t="s">
        <v>32</v>
      </c>
      <c r="C34" s="42"/>
      <c r="D34" s="42"/>
      <c r="E34" s="41"/>
      <c r="F34" s="41"/>
      <c r="G34" s="81"/>
      <c r="H34" s="41"/>
      <c r="I34" s="41"/>
      <c r="J34" s="41"/>
      <c r="K34" s="41"/>
      <c r="L34" s="41"/>
      <c r="M34" s="41"/>
      <c r="N34" s="41"/>
      <c r="O34" s="41"/>
      <c r="P34" s="41"/>
      <c r="Q34" s="79"/>
      <c r="R34" s="41"/>
      <c r="S34" s="41"/>
      <c r="T34" s="84">
        <f>T13+T32</f>
        <v>55512000</v>
      </c>
      <c r="U34" s="41"/>
      <c r="V34" s="42"/>
    </row>
    <row r="35" spans="1:22" s="25" customFormat="1" ht="24.75" customHeight="1">
      <c r="A35" s="43"/>
      <c r="B35" s="88" t="s">
        <v>94</v>
      </c>
      <c r="C35" s="44"/>
      <c r="D35" s="45"/>
      <c r="E35" s="46"/>
      <c r="F35" s="46"/>
      <c r="G35" s="47"/>
      <c r="H35" s="48"/>
      <c r="I35" s="49"/>
      <c r="J35" s="45"/>
      <c r="K35" s="50"/>
      <c r="L35" s="48"/>
      <c r="M35" s="51"/>
      <c r="N35" s="52"/>
      <c r="O35" s="53"/>
      <c r="P35" s="54"/>
      <c r="Q35" s="55"/>
      <c r="R35" s="56"/>
      <c r="S35" s="57"/>
      <c r="T35" s="58"/>
      <c r="U35" s="59"/>
      <c r="V35" s="60"/>
    </row>
    <row r="36" spans="1:21" s="5" customFormat="1" ht="24" customHeight="1">
      <c r="A36" s="61"/>
      <c r="H36" s="61"/>
      <c r="I36" s="61"/>
      <c r="O36" s="62"/>
      <c r="P36" s="62"/>
      <c r="Q36" s="62"/>
      <c r="R36" s="62"/>
      <c r="S36" s="62"/>
      <c r="T36" s="62"/>
      <c r="U36" s="62"/>
    </row>
    <row r="37" spans="15:21" ht="20.25">
      <c r="O37" s="63"/>
      <c r="P37" s="63"/>
      <c r="Q37" s="63"/>
      <c r="R37" s="63"/>
      <c r="S37" s="63"/>
      <c r="T37" s="63"/>
      <c r="U37" s="63"/>
    </row>
    <row r="38" spans="15:21" ht="12.75">
      <c r="O38" s="64"/>
      <c r="P38" s="64"/>
      <c r="Q38" s="64"/>
      <c r="R38" s="64"/>
      <c r="S38" s="64"/>
      <c r="T38" s="64"/>
      <c r="U38" s="64"/>
    </row>
    <row r="39" spans="15:21" ht="12.75">
      <c r="O39" s="64"/>
      <c r="P39" s="64"/>
      <c r="Q39" s="64"/>
      <c r="R39" s="64"/>
      <c r="S39" s="64"/>
      <c r="T39" s="64"/>
      <c r="U39" s="64"/>
    </row>
    <row r="40" spans="15:21" ht="12.75">
      <c r="O40" s="64"/>
      <c r="P40" s="64"/>
      <c r="Q40" s="64"/>
      <c r="R40" s="64"/>
      <c r="S40" s="64"/>
      <c r="T40" s="64"/>
      <c r="U40" s="64"/>
    </row>
    <row r="41" spans="15:21" ht="12.75">
      <c r="O41" s="64"/>
      <c r="P41" s="64"/>
      <c r="Q41" s="64"/>
      <c r="R41" s="64"/>
      <c r="S41" s="64"/>
      <c r="T41" s="64"/>
      <c r="U41" s="64"/>
    </row>
    <row r="42" spans="15:21" ht="20.25">
      <c r="O42" s="65"/>
      <c r="P42" s="63"/>
      <c r="Q42" s="63"/>
      <c r="R42" s="63"/>
      <c r="S42" s="63"/>
      <c r="T42" s="63"/>
      <c r="U42" s="63"/>
    </row>
  </sheetData>
  <sheetProtection/>
  <mergeCells count="18">
    <mergeCell ref="V10:V11"/>
    <mergeCell ref="F10:F11"/>
    <mergeCell ref="B27:D27"/>
    <mergeCell ref="B30:C30"/>
    <mergeCell ref="A1:F1"/>
    <mergeCell ref="G10:K10"/>
    <mergeCell ref="A7:J7"/>
    <mergeCell ref="L10:T10"/>
    <mergeCell ref="T1:U1"/>
    <mergeCell ref="A4:U4"/>
    <mergeCell ref="A2:F2"/>
    <mergeCell ref="B25:C25"/>
    <mergeCell ref="B10:B11"/>
    <mergeCell ref="C10:D10"/>
    <mergeCell ref="E10:E11"/>
    <mergeCell ref="U10:U11"/>
    <mergeCell ref="A10:A11"/>
    <mergeCell ref="A5:U5"/>
  </mergeCells>
  <printOptions horizontalCentered="1"/>
  <pageMargins left="0.25" right="0.25" top="0.25" bottom="0.25" header="0.511811023622047" footer="0.118110236220472"/>
  <pageSetup horizontalDpi="600" verticalDpi="600" orientation="landscape" paperSize="9" scale="85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SheetLayoutView="80" workbookViewId="0" topLeftCell="A26">
      <selection activeCell="U22" sqref="U22"/>
    </sheetView>
  </sheetViews>
  <sheetFormatPr defaultColWidth="9.00390625" defaultRowHeight="15.75"/>
  <cols>
    <col min="1" max="1" width="3.875" style="2" customWidth="1"/>
    <col min="2" max="2" width="13.00390625" style="1" customWidth="1"/>
    <col min="3" max="3" width="8.375" style="1" customWidth="1"/>
    <col min="4" max="4" width="7.875" style="1" customWidth="1"/>
    <col min="5" max="5" width="7.625" style="1" customWidth="1"/>
    <col min="6" max="6" width="7.125" style="1" customWidth="1"/>
    <col min="7" max="7" width="5.50390625" style="1" customWidth="1"/>
    <col min="8" max="8" width="4.625" style="2" customWidth="1"/>
    <col min="9" max="9" width="5.00390625" style="2" customWidth="1"/>
    <col min="10" max="10" width="8.00390625" style="1" customWidth="1"/>
    <col min="11" max="11" width="4.625" style="1" customWidth="1"/>
    <col min="12" max="12" width="5.875" style="1" customWidth="1"/>
    <col min="13" max="13" width="4.875" style="1" customWidth="1"/>
    <col min="14" max="14" width="5.00390625" style="1" customWidth="1"/>
    <col min="15" max="15" width="8.25390625" style="1" customWidth="1"/>
    <col min="16" max="16" width="4.125" style="1" customWidth="1"/>
    <col min="17" max="17" width="4.25390625" style="1" customWidth="1"/>
    <col min="18" max="18" width="4.50390625" style="1" customWidth="1"/>
    <col min="19" max="19" width="4.125" style="1" customWidth="1"/>
    <col min="20" max="20" width="7.25390625" style="1" customWidth="1"/>
    <col min="21" max="21" width="23.125" style="1" customWidth="1"/>
    <col min="22" max="22" width="6.25390625" style="1" customWidth="1"/>
    <col min="23" max="16384" width="9.00390625" style="1" customWidth="1"/>
  </cols>
  <sheetData>
    <row r="1" spans="1:21" ht="23.25" customHeight="1">
      <c r="A1" s="185" t="s">
        <v>33</v>
      </c>
      <c r="B1" s="185"/>
      <c r="C1" s="185"/>
      <c r="D1" s="185"/>
      <c r="E1" s="185"/>
      <c r="F1" s="185"/>
      <c r="T1" s="189" t="s">
        <v>109</v>
      </c>
      <c r="U1" s="189"/>
    </row>
    <row r="2" spans="1:6" ht="18" customHeight="1">
      <c r="A2" s="168" t="s">
        <v>111</v>
      </c>
      <c r="B2" s="168"/>
      <c r="C2" s="168"/>
      <c r="D2" s="168"/>
      <c r="E2" s="168"/>
      <c r="F2" s="168"/>
    </row>
    <row r="3" spans="1:21" ht="32.25" customHeight="1">
      <c r="A3" s="190" t="s">
        <v>104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</row>
    <row r="4" spans="1:21" ht="18" customHeight="1">
      <c r="A4" s="190" t="s">
        <v>57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1" ht="18" customHeight="1">
      <c r="A5" s="179" t="s">
        <v>115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1:21" s="5" customFormat="1" ht="31.5" customHeight="1">
      <c r="A6" s="68" t="s">
        <v>121</v>
      </c>
      <c r="B6" s="4"/>
      <c r="C6" s="4"/>
      <c r="D6" s="4"/>
      <c r="E6" s="4"/>
      <c r="F6" s="4"/>
      <c r="G6" s="4"/>
      <c r="H6" s="4"/>
      <c r="I6" s="4"/>
      <c r="J6" s="4"/>
      <c r="L6" s="68"/>
      <c r="M6" s="4"/>
      <c r="N6" s="4"/>
      <c r="O6" s="4"/>
      <c r="P6" s="4"/>
      <c r="Q6" s="4"/>
      <c r="R6" s="4"/>
      <c r="S6" s="4"/>
      <c r="T6" s="4"/>
      <c r="U6" s="4"/>
    </row>
    <row r="7" spans="1:20" s="5" customFormat="1" ht="22.5" customHeight="1">
      <c r="A7" s="187" t="s">
        <v>106</v>
      </c>
      <c r="B7" s="187"/>
      <c r="C7" s="187"/>
      <c r="D7" s="187"/>
      <c r="E7" s="187"/>
      <c r="F7" s="187"/>
      <c r="G7" s="187"/>
      <c r="H7" s="187"/>
      <c r="I7" s="187"/>
      <c r="J7" s="187"/>
      <c r="L7" s="3"/>
      <c r="M7" s="3"/>
      <c r="N7" s="3"/>
      <c r="O7" s="3"/>
      <c r="P7" s="3"/>
      <c r="Q7" s="3"/>
      <c r="R7" s="3"/>
      <c r="S7" s="3"/>
      <c r="T7" s="3"/>
    </row>
    <row r="8" spans="1:20" s="5" customFormat="1" ht="22.5" customHeight="1">
      <c r="A8" s="67" t="s">
        <v>122</v>
      </c>
      <c r="B8" s="66"/>
      <c r="C8" s="66"/>
      <c r="D8" s="66"/>
      <c r="E8" s="66"/>
      <c r="F8" s="66"/>
      <c r="G8" s="66"/>
      <c r="H8" s="66"/>
      <c r="I8" s="3"/>
      <c r="J8" s="3"/>
      <c r="L8" s="3"/>
      <c r="M8" s="3"/>
      <c r="N8" s="3"/>
      <c r="O8" s="3"/>
      <c r="P8" s="3"/>
      <c r="Q8" s="3"/>
      <c r="R8" s="3"/>
      <c r="S8" s="3"/>
      <c r="T8" s="3"/>
    </row>
    <row r="9" spans="1:2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2" s="7" customFormat="1" ht="36" customHeight="1">
      <c r="A10" s="177" t="s">
        <v>4</v>
      </c>
      <c r="B10" s="171" t="s">
        <v>5</v>
      </c>
      <c r="C10" s="173" t="s">
        <v>6</v>
      </c>
      <c r="D10" s="174"/>
      <c r="E10" s="175" t="s">
        <v>7</v>
      </c>
      <c r="F10" s="175" t="s">
        <v>8</v>
      </c>
      <c r="G10" s="186" t="s">
        <v>9</v>
      </c>
      <c r="H10" s="186"/>
      <c r="I10" s="186"/>
      <c r="J10" s="186"/>
      <c r="K10" s="186"/>
      <c r="L10" s="188" t="s">
        <v>63</v>
      </c>
      <c r="M10" s="188"/>
      <c r="N10" s="188"/>
      <c r="O10" s="188"/>
      <c r="P10" s="188"/>
      <c r="Q10" s="188"/>
      <c r="R10" s="188"/>
      <c r="S10" s="188"/>
      <c r="T10" s="188"/>
      <c r="U10" s="177" t="s">
        <v>10</v>
      </c>
      <c r="V10" s="180" t="s">
        <v>11</v>
      </c>
    </row>
    <row r="11" spans="1:22" ht="105.75" customHeight="1">
      <c r="A11" s="178"/>
      <c r="B11" s="172"/>
      <c r="C11" s="8" t="s">
        <v>12</v>
      </c>
      <c r="D11" s="8" t="s">
        <v>13</v>
      </c>
      <c r="E11" s="176"/>
      <c r="F11" s="182"/>
      <c r="G11" s="9" t="s">
        <v>14</v>
      </c>
      <c r="H11" s="9" t="s">
        <v>15</v>
      </c>
      <c r="I11" s="9" t="s">
        <v>16</v>
      </c>
      <c r="J11" s="9" t="s">
        <v>17</v>
      </c>
      <c r="K11" s="9" t="s">
        <v>18</v>
      </c>
      <c r="L11" s="9" t="s">
        <v>14</v>
      </c>
      <c r="M11" s="9" t="s">
        <v>19</v>
      </c>
      <c r="N11" s="9" t="s">
        <v>20</v>
      </c>
      <c r="O11" s="9" t="s">
        <v>21</v>
      </c>
      <c r="P11" s="9" t="s">
        <v>18</v>
      </c>
      <c r="Q11" s="9" t="s">
        <v>22</v>
      </c>
      <c r="R11" s="9" t="s">
        <v>23</v>
      </c>
      <c r="S11" s="10" t="s">
        <v>24</v>
      </c>
      <c r="T11" s="9" t="s">
        <v>25</v>
      </c>
      <c r="U11" s="178"/>
      <c r="V11" s="181"/>
    </row>
    <row r="12" spans="1:22" s="13" customFormat="1" ht="14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/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/>
      <c r="R12" s="11">
        <v>16</v>
      </c>
      <c r="S12" s="11">
        <v>17</v>
      </c>
      <c r="T12" s="11">
        <v>18</v>
      </c>
      <c r="U12" s="11">
        <v>19</v>
      </c>
      <c r="V12" s="12"/>
    </row>
    <row r="13" spans="1:22" s="25" customFormat="1" ht="30" customHeight="1">
      <c r="A13" s="14" t="s">
        <v>1</v>
      </c>
      <c r="B13" s="15" t="s">
        <v>26</v>
      </c>
      <c r="C13" s="16"/>
      <c r="D13" s="16"/>
      <c r="E13" s="17"/>
      <c r="F13" s="17"/>
      <c r="G13" s="18"/>
      <c r="H13" s="19"/>
      <c r="I13" s="20"/>
      <c r="J13" s="16"/>
      <c r="K13" s="20"/>
      <c r="L13" s="21"/>
      <c r="M13" s="22"/>
      <c r="N13" s="21"/>
      <c r="O13" s="23"/>
      <c r="P13" s="21"/>
      <c r="Q13" s="77"/>
      <c r="R13" s="22"/>
      <c r="S13" s="22"/>
      <c r="T13" s="93">
        <f>T14+T16+T18+T21+T23</f>
        <v>34020000</v>
      </c>
      <c r="U13" s="15"/>
      <c r="V13" s="24"/>
    </row>
    <row r="14" spans="1:22" s="26" customFormat="1" ht="23.25" customHeight="1">
      <c r="A14" s="28">
        <v>1</v>
      </c>
      <c r="B14" s="69" t="s">
        <v>34</v>
      </c>
      <c r="C14" s="29"/>
      <c r="D14" s="29"/>
      <c r="E14" s="30"/>
      <c r="F14" s="30"/>
      <c r="G14" s="31"/>
      <c r="H14" s="32"/>
      <c r="I14" s="33"/>
      <c r="J14" s="29"/>
      <c r="K14" s="33"/>
      <c r="L14" s="34"/>
      <c r="M14" s="35"/>
      <c r="N14" s="36"/>
      <c r="O14" s="37"/>
      <c r="P14" s="38"/>
      <c r="Q14" s="78"/>
      <c r="R14" s="39"/>
      <c r="S14" s="40"/>
      <c r="T14" s="85">
        <f>T15</f>
        <v>7344000</v>
      </c>
      <c r="U14" s="73"/>
      <c r="V14" s="27"/>
    </row>
    <row r="15" spans="1:22" s="26" customFormat="1" ht="113.25" customHeight="1">
      <c r="A15" s="71" t="s">
        <v>27</v>
      </c>
      <c r="B15" s="86" t="s">
        <v>54</v>
      </c>
      <c r="C15" s="76"/>
      <c r="D15" s="76" t="s">
        <v>55</v>
      </c>
      <c r="E15" s="31" t="s">
        <v>58</v>
      </c>
      <c r="F15" s="30" t="s">
        <v>56</v>
      </c>
      <c r="G15" s="80" t="s">
        <v>35</v>
      </c>
      <c r="H15" s="32">
        <v>4</v>
      </c>
      <c r="I15" s="33">
        <v>5.42</v>
      </c>
      <c r="J15" s="76">
        <v>44197</v>
      </c>
      <c r="K15" s="33"/>
      <c r="L15" s="34" t="s">
        <v>35</v>
      </c>
      <c r="M15" s="35">
        <v>5</v>
      </c>
      <c r="N15" s="36">
        <v>5.76</v>
      </c>
      <c r="O15" s="75">
        <v>44927</v>
      </c>
      <c r="P15" s="38"/>
      <c r="Q15" s="78">
        <v>0.34</v>
      </c>
      <c r="R15" s="39"/>
      <c r="S15" s="40">
        <v>12</v>
      </c>
      <c r="T15" s="74">
        <f>Q15*S15*1800000</f>
        <v>7344000</v>
      </c>
      <c r="U15" s="73" t="s">
        <v>100</v>
      </c>
      <c r="V15" s="27"/>
    </row>
    <row r="16" spans="1:22" s="26" customFormat="1" ht="27" customHeight="1">
      <c r="A16" s="28">
        <v>2</v>
      </c>
      <c r="B16" s="69" t="s">
        <v>41</v>
      </c>
      <c r="C16" s="76"/>
      <c r="D16" s="76"/>
      <c r="E16" s="30"/>
      <c r="F16" s="30"/>
      <c r="G16" s="80"/>
      <c r="H16" s="32"/>
      <c r="I16" s="33"/>
      <c r="J16" s="76"/>
      <c r="K16" s="33"/>
      <c r="L16" s="34"/>
      <c r="M16" s="35"/>
      <c r="N16" s="36"/>
      <c r="O16" s="75"/>
      <c r="P16" s="38"/>
      <c r="Q16" s="78"/>
      <c r="R16" s="39"/>
      <c r="S16" s="40"/>
      <c r="T16" s="83">
        <f>T17</f>
        <v>7128000</v>
      </c>
      <c r="U16" s="73"/>
      <c r="V16" s="27"/>
    </row>
    <row r="17" spans="1:22" s="26" customFormat="1" ht="99" customHeight="1">
      <c r="A17" s="82" t="s">
        <v>28</v>
      </c>
      <c r="B17" s="148" t="s">
        <v>59</v>
      </c>
      <c r="C17" s="165"/>
      <c r="D17" s="94" t="s">
        <v>81</v>
      </c>
      <c r="E17" s="31" t="s">
        <v>36</v>
      </c>
      <c r="F17" s="30" t="s">
        <v>0</v>
      </c>
      <c r="G17" s="31" t="s">
        <v>29</v>
      </c>
      <c r="H17" s="32">
        <v>6</v>
      </c>
      <c r="I17" s="33">
        <v>3.99</v>
      </c>
      <c r="J17" s="76">
        <v>44470</v>
      </c>
      <c r="K17" s="33"/>
      <c r="L17" s="34" t="s">
        <v>29</v>
      </c>
      <c r="M17" s="35">
        <v>7</v>
      </c>
      <c r="N17" s="36">
        <v>4.32</v>
      </c>
      <c r="O17" s="96">
        <v>45200</v>
      </c>
      <c r="P17" s="38"/>
      <c r="Q17" s="166">
        <v>0.33</v>
      </c>
      <c r="R17" s="39"/>
      <c r="S17" s="40">
        <v>12</v>
      </c>
      <c r="T17" s="97">
        <f>Q17*S17*1800000</f>
        <v>7128000</v>
      </c>
      <c r="U17" s="98" t="s">
        <v>96</v>
      </c>
      <c r="V17" s="82"/>
    </row>
    <row r="18" spans="1:22" s="26" customFormat="1" ht="27" customHeight="1">
      <c r="A18" s="28">
        <v>3</v>
      </c>
      <c r="B18" s="99" t="s">
        <v>31</v>
      </c>
      <c r="C18" s="76"/>
      <c r="D18" s="76"/>
      <c r="E18" s="30"/>
      <c r="F18" s="30"/>
      <c r="G18" s="80"/>
      <c r="H18" s="32"/>
      <c r="I18" s="33"/>
      <c r="J18" s="76"/>
      <c r="K18" s="33"/>
      <c r="L18" s="34"/>
      <c r="M18" s="35"/>
      <c r="N18" s="36"/>
      <c r="O18" s="75"/>
      <c r="P18" s="38"/>
      <c r="Q18" s="78"/>
      <c r="R18" s="39"/>
      <c r="S18" s="40"/>
      <c r="T18" s="161">
        <f>T19+T20</f>
        <v>9072000</v>
      </c>
      <c r="U18" s="73"/>
      <c r="V18" s="27"/>
    </row>
    <row r="19" spans="1:22" s="26" customFormat="1" ht="182.25" customHeight="1">
      <c r="A19" s="82" t="s">
        <v>30</v>
      </c>
      <c r="B19" s="100" t="s">
        <v>62</v>
      </c>
      <c r="C19" s="76" t="s">
        <v>82</v>
      </c>
      <c r="D19" s="76"/>
      <c r="E19" s="30" t="s">
        <v>67</v>
      </c>
      <c r="F19" s="31" t="s">
        <v>80</v>
      </c>
      <c r="G19" s="80" t="s">
        <v>29</v>
      </c>
      <c r="H19" s="32">
        <v>3</v>
      </c>
      <c r="I19" s="33">
        <v>3.33</v>
      </c>
      <c r="J19" s="76">
        <v>44200</v>
      </c>
      <c r="K19" s="33"/>
      <c r="L19" s="34" t="s">
        <v>29</v>
      </c>
      <c r="M19" s="35">
        <v>4</v>
      </c>
      <c r="N19" s="36">
        <v>3.66</v>
      </c>
      <c r="O19" s="76">
        <v>44930</v>
      </c>
      <c r="P19" s="38"/>
      <c r="Q19" s="78">
        <v>0.33</v>
      </c>
      <c r="R19" s="39"/>
      <c r="S19" s="40">
        <v>12</v>
      </c>
      <c r="T19" s="74">
        <f>Q19*S19*1800000</f>
        <v>7128000</v>
      </c>
      <c r="U19" s="98" t="s">
        <v>97</v>
      </c>
      <c r="V19" s="27"/>
    </row>
    <row r="20" spans="1:22" s="26" customFormat="1" ht="120.75" customHeight="1">
      <c r="A20" s="82" t="s">
        <v>42</v>
      </c>
      <c r="B20" s="101" t="s">
        <v>68</v>
      </c>
      <c r="C20" s="76"/>
      <c r="D20" s="76" t="s">
        <v>85</v>
      </c>
      <c r="E20" s="30"/>
      <c r="F20" s="30" t="s">
        <v>86</v>
      </c>
      <c r="G20" s="80" t="s">
        <v>87</v>
      </c>
      <c r="H20" s="32">
        <v>6</v>
      </c>
      <c r="I20" s="33">
        <v>1.9</v>
      </c>
      <c r="J20" s="76">
        <v>44562</v>
      </c>
      <c r="K20" s="33"/>
      <c r="L20" s="34" t="s">
        <v>87</v>
      </c>
      <c r="M20" s="35">
        <v>7</v>
      </c>
      <c r="N20" s="36">
        <v>2.08</v>
      </c>
      <c r="O20" s="76">
        <v>45078</v>
      </c>
      <c r="P20" s="38"/>
      <c r="Q20" s="78">
        <v>0.18</v>
      </c>
      <c r="R20" s="39"/>
      <c r="S20" s="40">
        <v>6</v>
      </c>
      <c r="T20" s="74">
        <f>Q20*S20*1800000</f>
        <v>1944000.0000000002</v>
      </c>
      <c r="U20" s="98" t="s">
        <v>98</v>
      </c>
      <c r="V20" s="27"/>
    </row>
    <row r="21" spans="1:22" s="91" customFormat="1" ht="27" customHeight="1">
      <c r="A21" s="102">
        <v>4</v>
      </c>
      <c r="B21" s="191" t="s">
        <v>124</v>
      </c>
      <c r="C21" s="192"/>
      <c r="D21" s="192"/>
      <c r="E21" s="193"/>
      <c r="F21" s="115"/>
      <c r="G21" s="116"/>
      <c r="H21" s="117"/>
      <c r="I21" s="118"/>
      <c r="J21" s="119"/>
      <c r="K21" s="118"/>
      <c r="L21" s="120"/>
      <c r="M21" s="39"/>
      <c r="N21" s="36"/>
      <c r="O21" s="119"/>
      <c r="P21" s="36"/>
      <c r="Q21" s="121"/>
      <c r="R21" s="39"/>
      <c r="S21" s="122"/>
      <c r="T21" s="85">
        <f>T22</f>
        <v>7128000</v>
      </c>
      <c r="U21" s="123"/>
      <c r="V21" s="90"/>
    </row>
    <row r="22" spans="1:22" s="26" customFormat="1" ht="105.75" customHeight="1">
      <c r="A22" s="106" t="s">
        <v>38</v>
      </c>
      <c r="B22" s="111" t="s">
        <v>72</v>
      </c>
      <c r="C22" s="76" t="s">
        <v>89</v>
      </c>
      <c r="D22" s="124"/>
      <c r="E22" s="30" t="s">
        <v>73</v>
      </c>
      <c r="F22" s="30" t="s">
        <v>90</v>
      </c>
      <c r="G22" s="80" t="s">
        <v>29</v>
      </c>
      <c r="H22" s="32">
        <v>8</v>
      </c>
      <c r="I22" s="33">
        <v>4.65</v>
      </c>
      <c r="J22" s="76">
        <v>44317</v>
      </c>
      <c r="K22" s="33"/>
      <c r="L22" s="34" t="s">
        <v>29</v>
      </c>
      <c r="M22" s="35">
        <v>9</v>
      </c>
      <c r="N22" s="38">
        <v>4.98</v>
      </c>
      <c r="O22" s="76">
        <v>45047</v>
      </c>
      <c r="P22" s="38"/>
      <c r="Q22" s="78">
        <v>0.33</v>
      </c>
      <c r="R22" s="39"/>
      <c r="S22" s="40">
        <v>12</v>
      </c>
      <c r="T22" s="125">
        <f>Q22*S22*1800000</f>
        <v>7128000</v>
      </c>
      <c r="U22" s="98" t="s">
        <v>123</v>
      </c>
      <c r="V22" s="27"/>
    </row>
    <row r="23" spans="1:22" s="25" customFormat="1" ht="30" customHeight="1">
      <c r="A23" s="126" t="s">
        <v>2</v>
      </c>
      <c r="B23" s="127" t="s">
        <v>40</v>
      </c>
      <c r="C23" s="128"/>
      <c r="D23" s="129"/>
      <c r="E23" s="130"/>
      <c r="F23" s="130"/>
      <c r="G23" s="131"/>
      <c r="H23" s="132"/>
      <c r="I23" s="133"/>
      <c r="J23" s="134"/>
      <c r="K23" s="130"/>
      <c r="L23" s="135"/>
      <c r="M23" s="136"/>
      <c r="N23" s="137"/>
      <c r="O23" s="138"/>
      <c r="P23" s="139"/>
      <c r="Q23" s="140"/>
      <c r="R23" s="137"/>
      <c r="S23" s="141"/>
      <c r="T23" s="142">
        <f>T24</f>
        <v>3348000</v>
      </c>
      <c r="U23" s="143"/>
      <c r="V23" s="87"/>
    </row>
    <row r="24" spans="1:22" s="26" customFormat="1" ht="64.5" customHeight="1">
      <c r="A24" s="144">
        <v>1</v>
      </c>
      <c r="B24" s="145" t="s">
        <v>47</v>
      </c>
      <c r="C24" s="146"/>
      <c r="D24" s="146" t="s">
        <v>53</v>
      </c>
      <c r="E24" s="147" t="s">
        <v>46</v>
      </c>
      <c r="F24" s="148" t="s">
        <v>71</v>
      </c>
      <c r="G24" s="149" t="s">
        <v>37</v>
      </c>
      <c r="H24" s="150">
        <v>4</v>
      </c>
      <c r="I24" s="151">
        <v>3.03</v>
      </c>
      <c r="J24" s="152">
        <v>44774</v>
      </c>
      <c r="K24" s="151"/>
      <c r="L24" s="149" t="s">
        <v>37</v>
      </c>
      <c r="M24" s="153">
        <v>5</v>
      </c>
      <c r="N24" s="154">
        <v>3.34</v>
      </c>
      <c r="O24" s="152">
        <v>45383</v>
      </c>
      <c r="P24" s="155"/>
      <c r="Q24" s="156">
        <v>0.31</v>
      </c>
      <c r="R24" s="157">
        <v>0</v>
      </c>
      <c r="S24" s="158">
        <v>6</v>
      </c>
      <c r="T24" s="159">
        <f>S24*Q24*1800000</f>
        <v>3348000</v>
      </c>
      <c r="U24" s="160" t="s">
        <v>91</v>
      </c>
      <c r="V24" s="70"/>
    </row>
    <row r="25" spans="1:22" s="13" customFormat="1" ht="25.5" customHeight="1">
      <c r="A25" s="41"/>
      <c r="B25" s="42" t="s">
        <v>32</v>
      </c>
      <c r="C25" s="42"/>
      <c r="D25" s="42"/>
      <c r="E25" s="41"/>
      <c r="F25" s="41"/>
      <c r="G25" s="81"/>
      <c r="H25" s="41"/>
      <c r="I25" s="41"/>
      <c r="J25" s="41"/>
      <c r="K25" s="41"/>
      <c r="L25" s="41"/>
      <c r="M25" s="41"/>
      <c r="N25" s="41"/>
      <c r="O25" s="41"/>
      <c r="P25" s="41"/>
      <c r="Q25" s="79"/>
      <c r="R25" s="41"/>
      <c r="S25" s="41"/>
      <c r="T25" s="84">
        <f>T13</f>
        <v>34020000</v>
      </c>
      <c r="U25" s="41"/>
      <c r="V25" s="42"/>
    </row>
    <row r="26" spans="1:22" s="25" customFormat="1" ht="24.75" customHeight="1">
      <c r="A26" s="43"/>
      <c r="B26" s="88" t="s">
        <v>105</v>
      </c>
      <c r="C26" s="44"/>
      <c r="D26" s="45"/>
      <c r="E26" s="46"/>
      <c r="F26" s="46"/>
      <c r="G26" s="47"/>
      <c r="H26" s="48"/>
      <c r="I26" s="49"/>
      <c r="J26" s="45"/>
      <c r="K26" s="50"/>
      <c r="L26" s="48"/>
      <c r="M26" s="51"/>
      <c r="N26" s="52"/>
      <c r="O26" s="53"/>
      <c r="P26" s="54"/>
      <c r="Q26" s="55"/>
      <c r="R26" s="56"/>
      <c r="S26" s="57"/>
      <c r="T26" s="58"/>
      <c r="U26" s="59"/>
      <c r="V26" s="60"/>
    </row>
    <row r="27" spans="1:21" s="5" customFormat="1" ht="24" customHeight="1">
      <c r="A27" s="61"/>
      <c r="H27" s="61"/>
      <c r="I27" s="61"/>
      <c r="O27" s="62"/>
      <c r="P27" s="62"/>
      <c r="Q27" s="62"/>
      <c r="R27" s="62"/>
      <c r="S27" s="62"/>
      <c r="T27" s="62"/>
      <c r="U27" s="62"/>
    </row>
    <row r="28" spans="15:21" ht="20.25">
      <c r="O28" s="63"/>
      <c r="P28" s="63"/>
      <c r="Q28" s="63"/>
      <c r="R28" s="63"/>
      <c r="S28" s="63"/>
      <c r="T28" s="63"/>
      <c r="U28" s="63"/>
    </row>
    <row r="29" spans="15:21" ht="12.75">
      <c r="O29" s="64"/>
      <c r="P29" s="64"/>
      <c r="Q29" s="64"/>
      <c r="R29" s="64"/>
      <c r="S29" s="64"/>
      <c r="T29" s="64"/>
      <c r="U29" s="64"/>
    </row>
    <row r="30" spans="15:21" ht="12.75">
      <c r="O30" s="64"/>
      <c r="P30" s="64"/>
      <c r="Q30" s="64"/>
      <c r="R30" s="64"/>
      <c r="S30" s="64"/>
      <c r="T30" s="64"/>
      <c r="U30" s="64"/>
    </row>
    <row r="31" spans="15:21" ht="12.75">
      <c r="O31" s="64"/>
      <c r="P31" s="64"/>
      <c r="Q31" s="64"/>
      <c r="R31" s="64"/>
      <c r="S31" s="64"/>
      <c r="T31" s="64"/>
      <c r="U31" s="64"/>
    </row>
    <row r="32" spans="15:21" ht="12.75">
      <c r="O32" s="64"/>
      <c r="P32" s="64"/>
      <c r="Q32" s="64"/>
      <c r="R32" s="64"/>
      <c r="S32" s="64"/>
      <c r="T32" s="64"/>
      <c r="U32" s="64"/>
    </row>
    <row r="33" spans="15:21" ht="20.25">
      <c r="O33" s="65"/>
      <c r="P33" s="63"/>
      <c r="Q33" s="63"/>
      <c r="R33" s="63"/>
      <c r="S33" s="63"/>
      <c r="T33" s="63"/>
      <c r="U33" s="63"/>
    </row>
  </sheetData>
  <sheetProtection/>
  <mergeCells count="17">
    <mergeCell ref="B21:E21"/>
    <mergeCell ref="A1:F1"/>
    <mergeCell ref="T1:U1"/>
    <mergeCell ref="A2:F2"/>
    <mergeCell ref="A4:U4"/>
    <mergeCell ref="A5:U5"/>
    <mergeCell ref="A7:J7"/>
    <mergeCell ref="A3:U3"/>
    <mergeCell ref="L10:T10"/>
    <mergeCell ref="U10:U11"/>
    <mergeCell ref="V10:V11"/>
    <mergeCell ref="A10:A11"/>
    <mergeCell ref="B10:B11"/>
    <mergeCell ref="C10:D10"/>
    <mergeCell ref="E10:E11"/>
    <mergeCell ref="F10:F11"/>
    <mergeCell ref="G10:K10"/>
  </mergeCells>
  <printOptions horizontalCentered="1"/>
  <pageMargins left="0.25" right="0.25" top="0.25" bottom="0.25" header="0.511811023622047" footer="0.118110236220472"/>
  <pageSetup horizontalDpi="600" verticalDpi="600" orientation="landscape" paperSize="9" scale="85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SheetLayoutView="80" workbookViewId="0" topLeftCell="A18">
      <selection activeCell="E19" sqref="E19"/>
    </sheetView>
  </sheetViews>
  <sheetFormatPr defaultColWidth="9.00390625" defaultRowHeight="15.75"/>
  <cols>
    <col min="1" max="1" width="3.875" style="2" customWidth="1"/>
    <col min="2" max="2" width="13.00390625" style="1" customWidth="1"/>
    <col min="3" max="3" width="8.375" style="1" customWidth="1"/>
    <col min="4" max="4" width="7.875" style="1" customWidth="1"/>
    <col min="5" max="5" width="7.625" style="1" customWidth="1"/>
    <col min="6" max="6" width="7.125" style="1" customWidth="1"/>
    <col min="7" max="7" width="5.50390625" style="1" customWidth="1"/>
    <col min="8" max="8" width="4.625" style="2" customWidth="1"/>
    <col min="9" max="9" width="5.00390625" style="2" customWidth="1"/>
    <col min="10" max="10" width="8.00390625" style="1" customWidth="1"/>
    <col min="11" max="11" width="4.625" style="1" customWidth="1"/>
    <col min="12" max="12" width="5.875" style="1" customWidth="1"/>
    <col min="13" max="13" width="4.875" style="1" customWidth="1"/>
    <col min="14" max="14" width="5.00390625" style="1" customWidth="1"/>
    <col min="15" max="15" width="8.25390625" style="1" customWidth="1"/>
    <col min="16" max="16" width="4.125" style="1" customWidth="1"/>
    <col min="17" max="17" width="4.25390625" style="1" customWidth="1"/>
    <col min="18" max="18" width="4.50390625" style="1" customWidth="1"/>
    <col min="19" max="19" width="4.125" style="1" customWidth="1"/>
    <col min="20" max="20" width="7.25390625" style="1" customWidth="1"/>
    <col min="21" max="21" width="23.125" style="1" customWidth="1"/>
    <col min="22" max="22" width="6.25390625" style="1" customWidth="1"/>
    <col min="23" max="16384" width="9.00390625" style="1" customWidth="1"/>
  </cols>
  <sheetData>
    <row r="1" spans="1:21" ht="23.25" customHeight="1">
      <c r="A1" s="185" t="s">
        <v>33</v>
      </c>
      <c r="B1" s="185"/>
      <c r="C1" s="185"/>
      <c r="D1" s="185"/>
      <c r="E1" s="185"/>
      <c r="F1" s="185"/>
      <c r="T1" s="189" t="s">
        <v>110</v>
      </c>
      <c r="U1" s="189"/>
    </row>
    <row r="2" spans="1:6" ht="18" customHeight="1">
      <c r="A2" s="168" t="s">
        <v>111</v>
      </c>
      <c r="B2" s="168"/>
      <c r="C2" s="168"/>
      <c r="D2" s="168"/>
      <c r="E2" s="168"/>
      <c r="F2" s="168"/>
    </row>
    <row r="3" spans="1:22" ht="32.25" customHeight="1">
      <c r="A3" s="190" t="s">
        <v>39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18" customHeight="1">
      <c r="A4" s="190" t="s">
        <v>107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1:21" ht="18" customHeight="1">
      <c r="A5" s="179" t="s">
        <v>115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1:21" s="5" customFormat="1" ht="31.5" customHeight="1">
      <c r="A6" s="68" t="s">
        <v>116</v>
      </c>
      <c r="B6" s="4"/>
      <c r="C6" s="4"/>
      <c r="D6" s="4"/>
      <c r="E6" s="4"/>
      <c r="F6" s="4"/>
      <c r="G6" s="4"/>
      <c r="H6" s="4"/>
      <c r="I6" s="4"/>
      <c r="J6" s="4"/>
      <c r="L6" s="68"/>
      <c r="M6" s="4"/>
      <c r="N6" s="4"/>
      <c r="O6" s="4"/>
      <c r="P6" s="4"/>
      <c r="Q6" s="4"/>
      <c r="R6" s="4"/>
      <c r="S6" s="4"/>
      <c r="T6" s="4"/>
      <c r="U6" s="4"/>
    </row>
    <row r="7" spans="1:20" s="5" customFormat="1" ht="22.5" customHeight="1">
      <c r="A7" s="187" t="s">
        <v>106</v>
      </c>
      <c r="B7" s="187"/>
      <c r="C7" s="187"/>
      <c r="D7" s="187"/>
      <c r="E7" s="187"/>
      <c r="F7" s="187"/>
      <c r="G7" s="187"/>
      <c r="H7" s="187"/>
      <c r="I7" s="187"/>
      <c r="J7" s="187"/>
      <c r="L7" s="3"/>
      <c r="M7" s="3"/>
      <c r="N7" s="3"/>
      <c r="O7" s="3"/>
      <c r="P7" s="3"/>
      <c r="Q7" s="3"/>
      <c r="R7" s="3"/>
      <c r="S7" s="3"/>
      <c r="T7" s="3"/>
    </row>
    <row r="8" spans="1:20" s="5" customFormat="1" ht="22.5" customHeight="1">
      <c r="A8" s="67" t="s">
        <v>125</v>
      </c>
      <c r="B8" s="66"/>
      <c r="C8" s="66"/>
      <c r="D8" s="66"/>
      <c r="E8" s="66"/>
      <c r="F8" s="66"/>
      <c r="G8" s="66"/>
      <c r="H8" s="66"/>
      <c r="I8" s="3"/>
      <c r="J8" s="3"/>
      <c r="L8" s="3"/>
      <c r="M8" s="3"/>
      <c r="N8" s="3"/>
      <c r="O8" s="3"/>
      <c r="P8" s="3"/>
      <c r="Q8" s="3"/>
      <c r="R8" s="3"/>
      <c r="S8" s="3"/>
      <c r="T8" s="3"/>
    </row>
    <row r="9" spans="1:2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2" s="7" customFormat="1" ht="36" customHeight="1">
      <c r="A10" s="177" t="s">
        <v>4</v>
      </c>
      <c r="B10" s="171" t="s">
        <v>5</v>
      </c>
      <c r="C10" s="173" t="s">
        <v>6</v>
      </c>
      <c r="D10" s="174"/>
      <c r="E10" s="175" t="s">
        <v>7</v>
      </c>
      <c r="F10" s="175" t="s">
        <v>8</v>
      </c>
      <c r="G10" s="186" t="s">
        <v>9</v>
      </c>
      <c r="H10" s="186"/>
      <c r="I10" s="186"/>
      <c r="J10" s="186"/>
      <c r="K10" s="186"/>
      <c r="L10" s="188" t="s">
        <v>63</v>
      </c>
      <c r="M10" s="188"/>
      <c r="N10" s="188"/>
      <c r="O10" s="188"/>
      <c r="P10" s="188"/>
      <c r="Q10" s="188"/>
      <c r="R10" s="188"/>
      <c r="S10" s="188"/>
      <c r="T10" s="188"/>
      <c r="U10" s="177" t="s">
        <v>10</v>
      </c>
      <c r="V10" s="180" t="s">
        <v>11</v>
      </c>
    </row>
    <row r="11" spans="1:22" ht="105.75" customHeight="1">
      <c r="A11" s="178"/>
      <c r="B11" s="172"/>
      <c r="C11" s="8" t="s">
        <v>12</v>
      </c>
      <c r="D11" s="8" t="s">
        <v>13</v>
      </c>
      <c r="E11" s="176"/>
      <c r="F11" s="182"/>
      <c r="G11" s="9" t="s">
        <v>14</v>
      </c>
      <c r="H11" s="9" t="s">
        <v>15</v>
      </c>
      <c r="I11" s="9" t="s">
        <v>16</v>
      </c>
      <c r="J11" s="9" t="s">
        <v>17</v>
      </c>
      <c r="K11" s="9" t="s">
        <v>18</v>
      </c>
      <c r="L11" s="9" t="s">
        <v>14</v>
      </c>
      <c r="M11" s="9" t="s">
        <v>19</v>
      </c>
      <c r="N11" s="9" t="s">
        <v>20</v>
      </c>
      <c r="O11" s="9" t="s">
        <v>21</v>
      </c>
      <c r="P11" s="9" t="s">
        <v>18</v>
      </c>
      <c r="Q11" s="9" t="s">
        <v>22</v>
      </c>
      <c r="R11" s="9" t="s">
        <v>23</v>
      </c>
      <c r="S11" s="10" t="s">
        <v>24</v>
      </c>
      <c r="T11" s="9" t="s">
        <v>25</v>
      </c>
      <c r="U11" s="178"/>
      <c r="V11" s="181"/>
    </row>
    <row r="12" spans="1:22" s="13" customFormat="1" ht="14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/>
      <c r="G12" s="11">
        <v>6</v>
      </c>
      <c r="H12" s="11">
        <v>7</v>
      </c>
      <c r="I12" s="11">
        <v>8</v>
      </c>
      <c r="J12" s="11">
        <v>9</v>
      </c>
      <c r="K12" s="11">
        <v>10</v>
      </c>
      <c r="L12" s="11">
        <v>11</v>
      </c>
      <c r="M12" s="11">
        <v>12</v>
      </c>
      <c r="N12" s="11">
        <v>13</v>
      </c>
      <c r="O12" s="11">
        <v>14</v>
      </c>
      <c r="P12" s="11">
        <v>15</v>
      </c>
      <c r="Q12" s="11"/>
      <c r="R12" s="11">
        <v>16</v>
      </c>
      <c r="S12" s="11">
        <v>17</v>
      </c>
      <c r="T12" s="11">
        <v>18</v>
      </c>
      <c r="U12" s="11">
        <v>19</v>
      </c>
      <c r="V12" s="12"/>
    </row>
    <row r="13" spans="1:22" s="25" customFormat="1" ht="30" customHeight="1">
      <c r="A13" s="14" t="s">
        <v>1</v>
      </c>
      <c r="B13" s="15" t="s">
        <v>26</v>
      </c>
      <c r="C13" s="16"/>
      <c r="D13" s="16"/>
      <c r="E13" s="17"/>
      <c r="F13" s="17"/>
      <c r="G13" s="18"/>
      <c r="H13" s="19"/>
      <c r="I13" s="20"/>
      <c r="J13" s="16"/>
      <c r="K13" s="20"/>
      <c r="L13" s="21"/>
      <c r="M13" s="22"/>
      <c r="N13" s="21"/>
      <c r="O13" s="23"/>
      <c r="P13" s="21"/>
      <c r="Q13" s="77"/>
      <c r="R13" s="22"/>
      <c r="S13" s="22"/>
      <c r="T13" s="93">
        <f>T14+T16+T20+T22</f>
        <v>21492000</v>
      </c>
      <c r="U13" s="15"/>
      <c r="V13" s="24"/>
    </row>
    <row r="14" spans="1:22" s="26" customFormat="1" ht="27" customHeight="1">
      <c r="A14" s="28">
        <v>1</v>
      </c>
      <c r="B14" s="69" t="s">
        <v>41</v>
      </c>
      <c r="C14" s="76"/>
      <c r="D14" s="76"/>
      <c r="E14" s="30"/>
      <c r="F14" s="30"/>
      <c r="G14" s="80"/>
      <c r="H14" s="32"/>
      <c r="I14" s="33"/>
      <c r="J14" s="76"/>
      <c r="K14" s="33"/>
      <c r="L14" s="34"/>
      <c r="M14" s="35"/>
      <c r="N14" s="36"/>
      <c r="O14" s="75"/>
      <c r="P14" s="38"/>
      <c r="Q14" s="78"/>
      <c r="R14" s="39"/>
      <c r="S14" s="40"/>
      <c r="T14" s="83">
        <f>T15</f>
        <v>3564000</v>
      </c>
      <c r="U14" s="73"/>
      <c r="V14" s="27"/>
    </row>
    <row r="15" spans="1:22" s="26" customFormat="1" ht="86.25" customHeight="1">
      <c r="A15" s="82" t="s">
        <v>27</v>
      </c>
      <c r="B15" s="148" t="s">
        <v>60</v>
      </c>
      <c r="C15" s="95">
        <v>28745</v>
      </c>
      <c r="D15" s="167"/>
      <c r="E15" s="31" t="s">
        <v>84</v>
      </c>
      <c r="F15" s="30" t="s">
        <v>0</v>
      </c>
      <c r="G15" s="31" t="s">
        <v>29</v>
      </c>
      <c r="H15" s="32">
        <v>8</v>
      </c>
      <c r="I15" s="33">
        <v>4.65</v>
      </c>
      <c r="J15" s="76">
        <v>44440</v>
      </c>
      <c r="K15" s="33"/>
      <c r="L15" s="34" t="s">
        <v>29</v>
      </c>
      <c r="M15" s="35">
        <v>9</v>
      </c>
      <c r="N15" s="36">
        <v>4.98</v>
      </c>
      <c r="O15" s="96">
        <v>45352</v>
      </c>
      <c r="P15" s="38"/>
      <c r="Q15" s="166">
        <v>0.33</v>
      </c>
      <c r="R15" s="39"/>
      <c r="S15" s="40">
        <v>6</v>
      </c>
      <c r="T15" s="97">
        <f>Q15*S15*1800000</f>
        <v>3564000</v>
      </c>
      <c r="U15" s="98" t="s">
        <v>83</v>
      </c>
      <c r="V15" s="82"/>
    </row>
    <row r="16" spans="1:22" s="26" customFormat="1" ht="27" customHeight="1">
      <c r="A16" s="28">
        <v>2</v>
      </c>
      <c r="B16" s="99" t="s">
        <v>31</v>
      </c>
      <c r="C16" s="76"/>
      <c r="D16" s="76"/>
      <c r="E16" s="30"/>
      <c r="F16" s="30"/>
      <c r="G16" s="80"/>
      <c r="H16" s="32"/>
      <c r="I16" s="33"/>
      <c r="J16" s="76"/>
      <c r="K16" s="33"/>
      <c r="L16" s="34"/>
      <c r="M16" s="35"/>
      <c r="N16" s="36"/>
      <c r="O16" s="75"/>
      <c r="P16" s="38"/>
      <c r="Q16" s="78"/>
      <c r="R16" s="39"/>
      <c r="S16" s="40"/>
      <c r="T16" s="161">
        <f>T17+T18+T19</f>
        <v>7236000</v>
      </c>
      <c r="U16" s="73"/>
      <c r="V16" s="27"/>
    </row>
    <row r="17" spans="1:22" s="26" customFormat="1" ht="81.75" customHeight="1">
      <c r="A17" s="82" t="s">
        <v>28</v>
      </c>
      <c r="B17" s="100" t="s">
        <v>43</v>
      </c>
      <c r="C17" s="76"/>
      <c r="D17" s="76" t="s">
        <v>52</v>
      </c>
      <c r="E17" s="30" t="s">
        <v>46</v>
      </c>
      <c r="F17" s="30" t="s">
        <v>44</v>
      </c>
      <c r="G17" s="80" t="s">
        <v>45</v>
      </c>
      <c r="H17" s="32">
        <v>3</v>
      </c>
      <c r="I17" s="33">
        <v>3.03</v>
      </c>
      <c r="J17" s="76">
        <v>44470</v>
      </c>
      <c r="K17" s="33"/>
      <c r="L17" s="34" t="s">
        <v>45</v>
      </c>
      <c r="M17" s="35">
        <v>4</v>
      </c>
      <c r="N17" s="36">
        <v>3.34</v>
      </c>
      <c r="O17" s="76">
        <v>45383</v>
      </c>
      <c r="P17" s="38"/>
      <c r="Q17" s="78">
        <v>0.31</v>
      </c>
      <c r="R17" s="39"/>
      <c r="S17" s="40">
        <v>6</v>
      </c>
      <c r="T17" s="74">
        <f>Q17*S17*1800000</f>
        <v>3348000</v>
      </c>
      <c r="U17" s="98" t="s">
        <v>103</v>
      </c>
      <c r="V17" s="27"/>
    </row>
    <row r="18" spans="1:22" s="26" customFormat="1" ht="106.5" customHeight="1">
      <c r="A18" s="82" t="s">
        <v>112</v>
      </c>
      <c r="B18" s="101" t="s">
        <v>69</v>
      </c>
      <c r="C18" s="76" t="s">
        <v>88</v>
      </c>
      <c r="D18" s="76"/>
      <c r="E18" s="30"/>
      <c r="F18" s="30" t="s">
        <v>86</v>
      </c>
      <c r="G18" s="80" t="s">
        <v>87</v>
      </c>
      <c r="H18" s="32">
        <v>7</v>
      </c>
      <c r="I18" s="33">
        <v>2.58</v>
      </c>
      <c r="J18" s="76">
        <v>44652</v>
      </c>
      <c r="K18" s="33"/>
      <c r="L18" s="34" t="s">
        <v>87</v>
      </c>
      <c r="M18" s="35">
        <v>8</v>
      </c>
      <c r="N18" s="36">
        <v>2.76</v>
      </c>
      <c r="O18" s="76">
        <v>45170</v>
      </c>
      <c r="P18" s="38"/>
      <c r="Q18" s="78">
        <v>0.18</v>
      </c>
      <c r="R18" s="39"/>
      <c r="S18" s="40">
        <v>6</v>
      </c>
      <c r="T18" s="74">
        <f>Q18*S18*1800000</f>
        <v>1944000.0000000002</v>
      </c>
      <c r="U18" s="98" t="s">
        <v>99</v>
      </c>
      <c r="V18" s="27"/>
    </row>
    <row r="19" spans="1:22" s="26" customFormat="1" ht="133.5" customHeight="1">
      <c r="A19" s="82" t="s">
        <v>113</v>
      </c>
      <c r="B19" s="101" t="s">
        <v>70</v>
      </c>
      <c r="C19" s="76"/>
      <c r="D19" s="76">
        <v>29989</v>
      </c>
      <c r="E19" s="30" t="s">
        <v>46</v>
      </c>
      <c r="F19" s="30" t="s">
        <v>86</v>
      </c>
      <c r="G19" s="80" t="s">
        <v>87</v>
      </c>
      <c r="H19" s="32">
        <v>9</v>
      </c>
      <c r="I19" s="33">
        <v>2.44</v>
      </c>
      <c r="J19" s="76">
        <v>44743</v>
      </c>
      <c r="K19" s="33"/>
      <c r="L19" s="34" t="s">
        <v>87</v>
      </c>
      <c r="M19" s="35">
        <v>10</v>
      </c>
      <c r="N19" s="36">
        <v>2.62</v>
      </c>
      <c r="O19" s="76">
        <v>45292</v>
      </c>
      <c r="P19" s="38"/>
      <c r="Q19" s="78">
        <v>0.18</v>
      </c>
      <c r="R19" s="39"/>
      <c r="S19" s="40">
        <v>6</v>
      </c>
      <c r="T19" s="74">
        <f>Q19*S19*1800000</f>
        <v>1944000.0000000002</v>
      </c>
      <c r="U19" s="98" t="s">
        <v>118</v>
      </c>
      <c r="V19" s="27"/>
    </row>
    <row r="20" spans="1:22" s="26" customFormat="1" ht="24" customHeight="1">
      <c r="A20" s="102">
        <v>3</v>
      </c>
      <c r="B20" s="191" t="s">
        <v>77</v>
      </c>
      <c r="C20" s="193"/>
      <c r="D20" s="124"/>
      <c r="E20" s="30"/>
      <c r="F20" s="30"/>
      <c r="G20" s="80"/>
      <c r="H20" s="32"/>
      <c r="I20" s="33"/>
      <c r="J20" s="76"/>
      <c r="K20" s="33"/>
      <c r="L20" s="34"/>
      <c r="M20" s="35"/>
      <c r="N20" s="36"/>
      <c r="O20" s="75"/>
      <c r="P20" s="38"/>
      <c r="Q20" s="78"/>
      <c r="R20" s="39"/>
      <c r="S20" s="40"/>
      <c r="T20" s="162">
        <f>T21</f>
        <v>3564000</v>
      </c>
      <c r="U20" s="163"/>
      <c r="V20" s="27"/>
    </row>
    <row r="21" spans="1:22" s="26" customFormat="1" ht="125.25" customHeight="1">
      <c r="A21" s="106" t="s">
        <v>30</v>
      </c>
      <c r="B21" s="111" t="s">
        <v>78</v>
      </c>
      <c r="C21" s="164" t="s">
        <v>92</v>
      </c>
      <c r="D21" s="124"/>
      <c r="E21" s="30" t="s">
        <v>46</v>
      </c>
      <c r="F21" s="30" t="s">
        <v>61</v>
      </c>
      <c r="G21" s="80" t="s">
        <v>29</v>
      </c>
      <c r="H21" s="32">
        <v>6</v>
      </c>
      <c r="I21" s="33">
        <v>3.99</v>
      </c>
      <c r="J21" s="164" t="s">
        <v>93</v>
      </c>
      <c r="K21" s="33"/>
      <c r="L21" s="34" t="s">
        <v>29</v>
      </c>
      <c r="M21" s="35">
        <v>7</v>
      </c>
      <c r="N21" s="36">
        <v>4.32</v>
      </c>
      <c r="O21" s="76">
        <v>45444</v>
      </c>
      <c r="P21" s="38"/>
      <c r="Q21" s="78">
        <v>0.33</v>
      </c>
      <c r="R21" s="39"/>
      <c r="S21" s="40">
        <v>6</v>
      </c>
      <c r="T21" s="74">
        <f>Q21*S21*1800000</f>
        <v>3564000</v>
      </c>
      <c r="U21" s="98" t="s">
        <v>102</v>
      </c>
      <c r="V21" s="27"/>
    </row>
    <row r="22" spans="1:22" s="91" customFormat="1" ht="32.25" customHeight="1" thickBot="1">
      <c r="A22" s="102">
        <v>4</v>
      </c>
      <c r="B22" s="183" t="s">
        <v>51</v>
      </c>
      <c r="C22" s="184"/>
      <c r="D22" s="184"/>
      <c r="E22" s="92"/>
      <c r="F22" s="103"/>
      <c r="G22" s="104"/>
      <c r="H22" s="104"/>
      <c r="I22" s="104"/>
      <c r="J22" s="104"/>
      <c r="K22" s="104"/>
      <c r="L22" s="104"/>
      <c r="M22" s="92"/>
      <c r="N22" s="104"/>
      <c r="O22" s="104"/>
      <c r="P22" s="104"/>
      <c r="Q22" s="104"/>
      <c r="R22" s="104"/>
      <c r="S22" s="104"/>
      <c r="T22" s="105">
        <f>T23+T24</f>
        <v>7128000</v>
      </c>
      <c r="U22" s="92"/>
      <c r="V22" s="92"/>
    </row>
    <row r="23" spans="1:22" s="26" customFormat="1" ht="143.25" customHeight="1" thickTop="1">
      <c r="A23" s="106" t="s">
        <v>38</v>
      </c>
      <c r="B23" s="107" t="s">
        <v>74</v>
      </c>
      <c r="C23" s="108"/>
      <c r="D23" s="109">
        <v>32669</v>
      </c>
      <c r="E23" s="110" t="s">
        <v>79</v>
      </c>
      <c r="F23" s="30" t="s">
        <v>61</v>
      </c>
      <c r="G23" s="80" t="s">
        <v>29</v>
      </c>
      <c r="H23" s="32">
        <v>4</v>
      </c>
      <c r="I23" s="33">
        <v>3.33</v>
      </c>
      <c r="J23" s="76">
        <v>44207</v>
      </c>
      <c r="K23" s="33"/>
      <c r="L23" s="34" t="s">
        <v>29</v>
      </c>
      <c r="M23" s="35">
        <v>5</v>
      </c>
      <c r="N23" s="36">
        <v>3.66</v>
      </c>
      <c r="O23" s="76">
        <v>45444</v>
      </c>
      <c r="P23" s="38"/>
      <c r="Q23" s="78">
        <v>0.33</v>
      </c>
      <c r="R23" s="39"/>
      <c r="S23" s="40">
        <v>6</v>
      </c>
      <c r="T23" s="74">
        <f>Q23*S23*1800000</f>
        <v>3564000</v>
      </c>
      <c r="U23" s="98" t="s">
        <v>101</v>
      </c>
      <c r="V23" s="89"/>
    </row>
    <row r="24" spans="1:22" s="26" customFormat="1" ht="100.5" customHeight="1">
      <c r="A24" s="106" t="s">
        <v>114</v>
      </c>
      <c r="B24" s="111" t="s">
        <v>76</v>
      </c>
      <c r="C24" s="112">
        <v>30777</v>
      </c>
      <c r="D24" s="109"/>
      <c r="E24" s="110" t="s">
        <v>46</v>
      </c>
      <c r="F24" s="30" t="s">
        <v>61</v>
      </c>
      <c r="G24" s="80" t="s">
        <v>29</v>
      </c>
      <c r="H24" s="32">
        <v>4</v>
      </c>
      <c r="I24" s="33">
        <v>3.33</v>
      </c>
      <c r="J24" s="76">
        <v>44208</v>
      </c>
      <c r="K24" s="33"/>
      <c r="L24" s="34" t="s">
        <v>29</v>
      </c>
      <c r="M24" s="35">
        <v>5</v>
      </c>
      <c r="N24" s="36">
        <v>3.66</v>
      </c>
      <c r="O24" s="76">
        <v>44931</v>
      </c>
      <c r="P24" s="38"/>
      <c r="Q24" s="78">
        <v>0.33</v>
      </c>
      <c r="R24" s="39"/>
      <c r="S24" s="40">
        <v>6</v>
      </c>
      <c r="T24" s="74">
        <f>Q24*S24*1800000</f>
        <v>3564000</v>
      </c>
      <c r="U24" s="98" t="s">
        <v>126</v>
      </c>
      <c r="V24" s="89"/>
    </row>
    <row r="25" spans="1:22" s="13" customFormat="1" ht="25.5" customHeight="1">
      <c r="A25" s="41"/>
      <c r="B25" s="42" t="s">
        <v>32</v>
      </c>
      <c r="C25" s="42"/>
      <c r="D25" s="42"/>
      <c r="E25" s="41"/>
      <c r="F25" s="41"/>
      <c r="G25" s="81"/>
      <c r="H25" s="41"/>
      <c r="I25" s="41"/>
      <c r="J25" s="41"/>
      <c r="K25" s="41"/>
      <c r="L25" s="41"/>
      <c r="M25" s="41"/>
      <c r="N25" s="41"/>
      <c r="O25" s="41"/>
      <c r="P25" s="41"/>
      <c r="Q25" s="79"/>
      <c r="R25" s="41"/>
      <c r="S25" s="41"/>
      <c r="T25" s="84">
        <f>T13</f>
        <v>21492000</v>
      </c>
      <c r="U25" s="41"/>
      <c r="V25" s="42"/>
    </row>
    <row r="26" spans="1:22" s="25" customFormat="1" ht="24.75" customHeight="1">
      <c r="A26" s="43"/>
      <c r="B26" s="88" t="s">
        <v>108</v>
      </c>
      <c r="C26" s="44"/>
      <c r="D26" s="45"/>
      <c r="E26" s="46"/>
      <c r="F26" s="46"/>
      <c r="G26" s="47"/>
      <c r="H26" s="48"/>
      <c r="I26" s="49"/>
      <c r="J26" s="45"/>
      <c r="K26" s="50"/>
      <c r="L26" s="48"/>
      <c r="M26" s="51"/>
      <c r="N26" s="52"/>
      <c r="O26" s="53"/>
      <c r="P26" s="54"/>
      <c r="Q26" s="55"/>
      <c r="R26" s="56"/>
      <c r="S26" s="57"/>
      <c r="T26" s="58"/>
      <c r="U26" s="59"/>
      <c r="V26" s="60"/>
    </row>
    <row r="27" spans="1:21" s="5" customFormat="1" ht="24" customHeight="1">
      <c r="A27" s="61"/>
      <c r="H27" s="61"/>
      <c r="I27" s="61"/>
      <c r="O27" s="62"/>
      <c r="P27" s="62"/>
      <c r="Q27" s="62"/>
      <c r="R27" s="62"/>
      <c r="S27" s="62"/>
      <c r="T27" s="62"/>
      <c r="U27" s="62"/>
    </row>
    <row r="28" spans="15:21" ht="20.25">
      <c r="O28" s="63"/>
      <c r="P28" s="63"/>
      <c r="Q28" s="63"/>
      <c r="R28" s="63"/>
      <c r="S28" s="63"/>
      <c r="T28" s="63"/>
      <c r="U28" s="63"/>
    </row>
    <row r="29" spans="15:21" ht="12.75">
      <c r="O29" s="64"/>
      <c r="P29" s="64"/>
      <c r="Q29" s="64"/>
      <c r="R29" s="64"/>
      <c r="S29" s="64"/>
      <c r="T29" s="64"/>
      <c r="U29" s="64"/>
    </row>
    <row r="30" spans="15:21" ht="12.75">
      <c r="O30" s="64"/>
      <c r="P30" s="64"/>
      <c r="Q30" s="64"/>
      <c r="R30" s="64"/>
      <c r="S30" s="64"/>
      <c r="T30" s="64"/>
      <c r="U30" s="64"/>
    </row>
    <row r="31" spans="15:21" ht="12.75">
      <c r="O31" s="64"/>
      <c r="P31" s="64"/>
      <c r="Q31" s="64"/>
      <c r="R31" s="64"/>
      <c r="S31" s="64"/>
      <c r="T31" s="64"/>
      <c r="U31" s="64"/>
    </row>
    <row r="32" spans="15:21" ht="12.75">
      <c r="O32" s="64"/>
      <c r="P32" s="64"/>
      <c r="Q32" s="64"/>
      <c r="R32" s="64"/>
      <c r="S32" s="64"/>
      <c r="T32" s="64"/>
      <c r="U32" s="64"/>
    </row>
    <row r="33" spans="15:21" ht="20.25">
      <c r="O33" s="65"/>
      <c r="P33" s="63"/>
      <c r="Q33" s="63"/>
      <c r="R33" s="63"/>
      <c r="S33" s="63"/>
      <c r="T33" s="63"/>
      <c r="U33" s="63"/>
    </row>
  </sheetData>
  <sheetProtection/>
  <mergeCells count="18">
    <mergeCell ref="G10:K10"/>
    <mergeCell ref="A1:F1"/>
    <mergeCell ref="T1:U1"/>
    <mergeCell ref="A2:F2"/>
    <mergeCell ref="A5:U5"/>
    <mergeCell ref="A7:J7"/>
    <mergeCell ref="A3:V3"/>
    <mergeCell ref="A4:V4"/>
    <mergeCell ref="L10:T10"/>
    <mergeCell ref="U10:U11"/>
    <mergeCell ref="V10:V11"/>
    <mergeCell ref="B20:C20"/>
    <mergeCell ref="B22:D22"/>
    <mergeCell ref="A10:A11"/>
    <mergeCell ref="B10:B11"/>
    <mergeCell ref="C10:D10"/>
    <mergeCell ref="E10:E11"/>
    <mergeCell ref="F10:F11"/>
  </mergeCells>
  <printOptions horizontalCentered="1"/>
  <pageMargins left="0.25" right="0.25" top="0.25" bottom="0.25" header="0.511811023622047" footer="0.118110236220472"/>
  <pageSetup horizontalDpi="600" verticalDpi="600" orientation="landscape" paperSize="9" scale="85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LVTRINH</dc:creator>
  <cp:keywords/>
  <dc:description/>
  <cp:lastModifiedBy>NhatsonPC</cp:lastModifiedBy>
  <cp:lastPrinted>2023-12-08T03:21:41Z</cp:lastPrinted>
  <dcterms:created xsi:type="dcterms:W3CDTF">2013-02-21T01:45:42Z</dcterms:created>
  <dcterms:modified xsi:type="dcterms:W3CDTF">2023-12-08T03:23:49Z</dcterms:modified>
  <cp:category/>
  <cp:version/>
  <cp:contentType/>
  <cp:contentStatus/>
</cp:coreProperties>
</file>